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!_Munkak\Aktualis\Q_17_06_K_Rackeresztur\Mentes\!_R0_Kiviteli\Koltsegvetes\"/>
    </mc:Choice>
  </mc:AlternateContent>
  <xr:revisionPtr revIDLastSave="0" documentId="13_ncr:1_{8E8C42A7-AD0F-4CD3-A09C-38B80CEC6306}" xr6:coauthVersionLast="32" xr6:coauthVersionMax="32" xr10:uidLastSave="{00000000-0000-0000-0000-000000000000}"/>
  <bookViews>
    <workbookView xWindow="0" yWindow="0" windowWidth="25545" windowHeight="10950" tabRatio="909" xr2:uid="{00000000-000D-0000-FFFF-FFFF00000000}"/>
  </bookViews>
  <sheets>
    <sheet name="Záradék" sheetId="10" r:id="rId1"/>
    <sheet name="Összesítés" sheetId="1" r:id="rId2"/>
    <sheet name="A.1. Hőellátás" sheetId="8" r:id="rId3"/>
    <sheet name="A.2. Egyéb gépészeti költségek" sheetId="9" r:id="rId4"/>
    <sheet name="A.3. Gépészet Kőműves" sheetId="3" r:id="rId5"/>
    <sheet name="A.4. Gépészet gipszkarton" sheetId="7" r:id="rId6"/>
    <sheet name="B.1. Fürdőszoba" sheetId="2" r:id="rId7"/>
    <sheet name="B.2. Fürdőszoba kiegészítők" sheetId="11" r:id="rId8"/>
    <sheet name="C.1. Szoba felújítás" sheetId="5" r:id="rId9"/>
    <sheet name="D.1. Nyílászárócsere" sheetId="6" r:id="rId10"/>
    <sheet name="E. Kültéri munkák" sheetId="4" r:id="rId11"/>
  </sheets>
  <definedNames>
    <definedName name="_xlnm.Print_Titles">'A.1. Hőellátás'!$1:$1</definedName>
    <definedName name="_xlnm.Print_Area" localSheetId="2">'A.1. Hőellátás'!$A$1:$H$68</definedName>
    <definedName name="_xlnm.Print_Area" localSheetId="6">'B.1. Fürdőszoba'!$A$1:$J$45</definedName>
    <definedName name="_xlnm.Print_Area" localSheetId="7">'B.2. Fürdőszoba kiegészítők'!$A$1:$J$61</definedName>
    <definedName name="_xlnm.Print_Area" localSheetId="9">'D.1. Nyílászárócsere'!$A$1:$J$7</definedName>
    <definedName name="_xlnm.Print_Area" localSheetId="0">Záradék!$A$1:$F$26</definedName>
  </definedNames>
  <calcPr calcId="179017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9" l="1"/>
  <c r="H7" i="9"/>
  <c r="I4" i="2"/>
  <c r="H4" i="2"/>
  <c r="I2" i="2"/>
  <c r="L7" i="2" s="1"/>
  <c r="H2" i="2"/>
  <c r="K7" i="2" s="1"/>
  <c r="H6" i="9" l="1"/>
  <c r="G6" i="9"/>
  <c r="I42" i="2"/>
  <c r="H42" i="2"/>
  <c r="I39" i="2"/>
  <c r="H39" i="2"/>
  <c r="I58" i="11"/>
  <c r="H58" i="11"/>
  <c r="I56" i="11"/>
  <c r="H56" i="11"/>
  <c r="I54" i="11"/>
  <c r="H54" i="11"/>
  <c r="I50" i="11"/>
  <c r="H50" i="11"/>
  <c r="I52" i="11"/>
  <c r="H52" i="11"/>
  <c r="I48" i="11"/>
  <c r="H48" i="11"/>
  <c r="I46" i="11"/>
  <c r="H46" i="11"/>
  <c r="I44" i="11"/>
  <c r="H44" i="11"/>
  <c r="I42" i="11"/>
  <c r="H42" i="11"/>
  <c r="I40" i="11"/>
  <c r="H40" i="11"/>
  <c r="I38" i="11"/>
  <c r="H38" i="11"/>
  <c r="I36" i="11"/>
  <c r="H36" i="11"/>
  <c r="I34" i="11"/>
  <c r="H34" i="11"/>
  <c r="I32" i="11"/>
  <c r="H32" i="11"/>
  <c r="I30" i="11"/>
  <c r="H30" i="11"/>
  <c r="I28" i="11"/>
  <c r="H28" i="11"/>
  <c r="I26" i="11"/>
  <c r="H26" i="11"/>
  <c r="I24" i="11"/>
  <c r="H24" i="11"/>
  <c r="I22" i="11"/>
  <c r="H22" i="11"/>
  <c r="I20" i="11"/>
  <c r="H20" i="11"/>
  <c r="I18" i="11"/>
  <c r="H18" i="11"/>
  <c r="I16" i="11"/>
  <c r="H16" i="11"/>
  <c r="I14" i="11"/>
  <c r="H14" i="11"/>
  <c r="I12" i="11"/>
  <c r="H12" i="11"/>
  <c r="I10" i="11"/>
  <c r="H10" i="11"/>
  <c r="I8" i="11"/>
  <c r="H8" i="11"/>
  <c r="I6" i="11"/>
  <c r="H6" i="11"/>
  <c r="I4" i="11"/>
  <c r="H4" i="11"/>
  <c r="L45" i="2" l="1"/>
  <c r="K45" i="2"/>
  <c r="K61" i="11"/>
  <c r="L61" i="11"/>
  <c r="H6" i="6"/>
  <c r="I6" i="6"/>
  <c r="K1" i="11" l="1"/>
  <c r="C11" i="1" s="1"/>
  <c r="L1" i="11"/>
  <c r="D11" i="1" s="1"/>
  <c r="G70" i="8"/>
  <c r="G32" i="8" l="1"/>
  <c r="H32" i="8"/>
  <c r="G33" i="8"/>
  <c r="H33" i="8"/>
  <c r="G52" i="8" l="1"/>
  <c r="H52" i="8"/>
  <c r="E9" i="1" l="1"/>
  <c r="E13" i="1"/>
  <c r="E16" i="1"/>
  <c r="E19" i="1"/>
  <c r="E21" i="1"/>
  <c r="I5" i="6"/>
  <c r="H5" i="6"/>
  <c r="I4" i="6"/>
  <c r="H4" i="6"/>
  <c r="I3" i="6"/>
  <c r="H3" i="6"/>
  <c r="I8" i="7"/>
  <c r="H8" i="7"/>
  <c r="I6" i="7"/>
  <c r="H6" i="7"/>
  <c r="I26" i="2"/>
  <c r="H26" i="2"/>
  <c r="I24" i="2"/>
  <c r="H24" i="2"/>
  <c r="H5" i="9"/>
  <c r="G5" i="9"/>
  <c r="H4" i="9"/>
  <c r="G4" i="9"/>
  <c r="H3" i="9"/>
  <c r="G3" i="9"/>
  <c r="H2" i="9"/>
  <c r="G2" i="9"/>
  <c r="H67" i="8"/>
  <c r="G67" i="8"/>
  <c r="H66" i="8"/>
  <c r="G66" i="8"/>
  <c r="H65" i="8"/>
  <c r="G65" i="8"/>
  <c r="H64" i="8"/>
  <c r="G64" i="8"/>
  <c r="H63" i="8"/>
  <c r="G63" i="8"/>
  <c r="H62" i="8"/>
  <c r="G62" i="8"/>
  <c r="H61" i="8"/>
  <c r="G61" i="8"/>
  <c r="H60" i="8"/>
  <c r="G60" i="8"/>
  <c r="H59" i="8"/>
  <c r="G59" i="8"/>
  <c r="H58" i="8"/>
  <c r="G58" i="8"/>
  <c r="H57" i="8"/>
  <c r="G57" i="8"/>
  <c r="H56" i="8"/>
  <c r="G56" i="8"/>
  <c r="H55" i="8"/>
  <c r="G55" i="8"/>
  <c r="H54" i="8"/>
  <c r="G54" i="8"/>
  <c r="H53" i="8"/>
  <c r="G53" i="8"/>
  <c r="H51" i="8"/>
  <c r="G51" i="8"/>
  <c r="H50" i="8"/>
  <c r="G50" i="8"/>
  <c r="H49" i="8"/>
  <c r="G49" i="8"/>
  <c r="H48" i="8"/>
  <c r="G48" i="8"/>
  <c r="H47" i="8"/>
  <c r="G47" i="8"/>
  <c r="H46" i="8"/>
  <c r="G46" i="8"/>
  <c r="H45" i="8"/>
  <c r="G45" i="8"/>
  <c r="H44" i="8"/>
  <c r="G44" i="8"/>
  <c r="H43" i="8"/>
  <c r="G43" i="8"/>
  <c r="H42" i="8"/>
  <c r="G42" i="8"/>
  <c r="H41" i="8"/>
  <c r="G41" i="8"/>
  <c r="H40" i="8"/>
  <c r="G40" i="8"/>
  <c r="H39" i="8"/>
  <c r="G39" i="8"/>
  <c r="H38" i="8"/>
  <c r="G38" i="8"/>
  <c r="H37" i="8"/>
  <c r="G37" i="8"/>
  <c r="H36" i="8"/>
  <c r="G36" i="8"/>
  <c r="H35" i="8"/>
  <c r="G35" i="8"/>
  <c r="H34" i="8"/>
  <c r="G34" i="8"/>
  <c r="H31" i="8"/>
  <c r="G31" i="8"/>
  <c r="H30" i="8"/>
  <c r="G30" i="8"/>
  <c r="H29" i="8"/>
  <c r="G29" i="8"/>
  <c r="H28" i="8"/>
  <c r="G28" i="8"/>
  <c r="H27" i="8"/>
  <c r="G27" i="8"/>
  <c r="H26" i="8"/>
  <c r="G26" i="8"/>
  <c r="H25" i="8"/>
  <c r="G25" i="8"/>
  <c r="H24" i="8"/>
  <c r="G24" i="8"/>
  <c r="H23" i="8"/>
  <c r="G23" i="8"/>
  <c r="H22" i="8"/>
  <c r="G22" i="8"/>
  <c r="H21" i="8"/>
  <c r="G21" i="8"/>
  <c r="H20" i="8"/>
  <c r="G20" i="8"/>
  <c r="H19" i="8"/>
  <c r="G19" i="8"/>
  <c r="H18" i="8"/>
  <c r="G18" i="8"/>
  <c r="H17" i="8"/>
  <c r="G17" i="8"/>
  <c r="H16" i="8"/>
  <c r="G16" i="8"/>
  <c r="H15" i="8"/>
  <c r="G15" i="8"/>
  <c r="H14" i="8"/>
  <c r="G14" i="8"/>
  <c r="H13" i="8"/>
  <c r="G13" i="8"/>
  <c r="H12" i="8"/>
  <c r="G12" i="8"/>
  <c r="H11" i="8"/>
  <c r="G11" i="8"/>
  <c r="H10" i="8"/>
  <c r="G10" i="8"/>
  <c r="H9" i="8"/>
  <c r="G9" i="8"/>
  <c r="H8" i="8"/>
  <c r="G8" i="8"/>
  <c r="H7" i="8"/>
  <c r="G7" i="8"/>
  <c r="H6" i="8"/>
  <c r="G6" i="8"/>
  <c r="H5" i="8"/>
  <c r="G5" i="8"/>
  <c r="H4" i="8"/>
  <c r="G4" i="8"/>
  <c r="H3" i="8"/>
  <c r="G3" i="8"/>
  <c r="H2" i="8"/>
  <c r="G2" i="8"/>
  <c r="G8" i="9" l="1"/>
  <c r="C5" i="1" s="1"/>
  <c r="H8" i="9"/>
  <c r="L7" i="6"/>
  <c r="L1" i="6" s="1"/>
  <c r="D17" i="1" s="1"/>
  <c r="D18" i="1" s="1"/>
  <c r="J7" i="6"/>
  <c r="K7" i="6"/>
  <c r="K1" i="6" s="1"/>
  <c r="C17" i="1" s="1"/>
  <c r="C18" i="1" s="1"/>
  <c r="D5" i="1"/>
  <c r="G68" i="8"/>
  <c r="C4" i="1" s="1"/>
  <c r="H68" i="8"/>
  <c r="D4" i="1" s="1"/>
  <c r="E5" i="1" l="1"/>
  <c r="E18" i="1"/>
  <c r="E17" i="1"/>
  <c r="E4" i="1"/>
  <c r="I11" i="5"/>
  <c r="H11" i="5"/>
  <c r="I4" i="7"/>
  <c r="H4" i="7"/>
  <c r="I2" i="7"/>
  <c r="H2" i="7"/>
  <c r="L11" i="7" l="1"/>
  <c r="L1" i="7" s="1"/>
  <c r="D7" i="1" s="1"/>
  <c r="K11" i="7"/>
  <c r="K1" i="7" s="1"/>
  <c r="C7" i="1" s="1"/>
  <c r="E7" i="1" l="1"/>
  <c r="I13" i="5"/>
  <c r="H13" i="5"/>
  <c r="I9" i="5"/>
  <c r="H9" i="5"/>
  <c r="I15" i="4"/>
  <c r="L17" i="4" s="1"/>
  <c r="H15" i="4"/>
  <c r="K17" i="4" s="1"/>
  <c r="I34" i="2"/>
  <c r="H34" i="2"/>
  <c r="I31" i="2"/>
  <c r="H31" i="2"/>
  <c r="I4" i="5"/>
  <c r="H4" i="5"/>
  <c r="I2" i="5"/>
  <c r="H2" i="5"/>
  <c r="I22" i="2"/>
  <c r="H22" i="2"/>
  <c r="I19" i="2"/>
  <c r="H19" i="2"/>
  <c r="I17" i="2"/>
  <c r="H17" i="2"/>
  <c r="I15" i="2"/>
  <c r="H15" i="2"/>
  <c r="I13" i="2"/>
  <c r="H13" i="2"/>
  <c r="I10" i="4"/>
  <c r="L13" i="4" s="1"/>
  <c r="H10" i="4"/>
  <c r="I6" i="4"/>
  <c r="H6" i="4"/>
  <c r="I4" i="4"/>
  <c r="H4" i="4"/>
  <c r="I2" i="4"/>
  <c r="H2" i="4"/>
  <c r="I9" i="2"/>
  <c r="H9" i="2"/>
  <c r="I5" i="3"/>
  <c r="H5" i="3"/>
  <c r="I3" i="3"/>
  <c r="H3" i="3"/>
  <c r="I2" i="3"/>
  <c r="H2" i="3"/>
  <c r="K13" i="4" l="1"/>
  <c r="L37" i="2"/>
  <c r="K8" i="4"/>
  <c r="L8" i="4"/>
  <c r="K8" i="3"/>
  <c r="K7" i="5"/>
  <c r="L7" i="5"/>
  <c r="K15" i="5"/>
  <c r="L15" i="5"/>
  <c r="K37" i="2"/>
  <c r="L29" i="2"/>
  <c r="K29" i="2"/>
  <c r="L11" i="2"/>
  <c r="K11" i="2"/>
  <c r="K1" i="2" s="1"/>
  <c r="L8" i="3"/>
  <c r="L1" i="2" l="1"/>
  <c r="D10" i="1" s="1"/>
  <c r="D12" i="1" s="1"/>
  <c r="K1" i="3"/>
  <c r="C6" i="1"/>
  <c r="L1" i="3"/>
  <c r="D6" i="1"/>
  <c r="D8" i="1" s="1"/>
  <c r="C10" i="1"/>
  <c r="C12" i="1" s="1"/>
  <c r="L1" i="4"/>
  <c r="D20" i="1" s="1"/>
  <c r="D22" i="1" s="1"/>
  <c r="K1" i="4"/>
  <c r="C20" i="1" s="1"/>
  <c r="K1" i="5"/>
  <c r="C14" i="1" s="1"/>
  <c r="L1" i="5"/>
  <c r="D14" i="1" s="1"/>
  <c r="D15" i="1" s="1"/>
  <c r="E6" i="1" l="1"/>
  <c r="C8" i="1"/>
  <c r="E8" i="1" s="1"/>
  <c r="E12" i="1"/>
  <c r="E10" i="1"/>
  <c r="C22" i="1"/>
  <c r="E22" i="1" s="1"/>
  <c r="E20" i="1"/>
  <c r="C15" i="1"/>
  <c r="E15" i="1" s="1"/>
  <c r="E14" i="1"/>
  <c r="D24" i="1"/>
  <c r="F14" i="10" s="1"/>
  <c r="F15" i="10" s="1"/>
  <c r="C24" i="1" l="1"/>
  <c r="E14" i="10" s="1"/>
  <c r="E15" i="10" s="1"/>
  <c r="E16" i="10" s="1"/>
  <c r="E17" i="10" s="1"/>
  <c r="E18" i="10" s="1"/>
  <c r="E24" i="1" l="1"/>
</calcChain>
</file>

<file path=xl/sharedStrings.xml><?xml version="1.0" encoding="utf-8"?>
<sst xmlns="http://schemas.openxmlformats.org/spreadsheetml/2006/main" count="551" uniqueCount="233">
  <si>
    <t>Menny.</t>
  </si>
  <si>
    <t>Egység</t>
  </si>
  <si>
    <t>Anyag egységár</t>
  </si>
  <si>
    <t>Díj egységre</t>
  </si>
  <si>
    <t>Anyag összesen</t>
  </si>
  <si>
    <t>Díj összesen</t>
  </si>
  <si>
    <t>Nettó összesen:</t>
  </si>
  <si>
    <t>GÉPÉSZET ÖSSZESEN:</t>
  </si>
  <si>
    <t>NYÍLÁSZÁRÓ ÖSSZESEN:</t>
  </si>
  <si>
    <t>Nyílászárók:</t>
  </si>
  <si>
    <t>Ssz.</t>
  </si>
  <si>
    <t>Tételszám</t>
  </si>
  <si>
    <t>Tétel szövege</t>
  </si>
  <si>
    <t>Megjegyzés</t>
  </si>
  <si>
    <t>31-000-13.2</t>
  </si>
  <si>
    <t>Beton aljzatok, járdák bontása 10 cm vastagságig, kavicsbetonból, salakbetonból</t>
  </si>
  <si>
    <t>m2</t>
  </si>
  <si>
    <t>[ÖN]</t>
  </si>
  <si>
    <t>31-030-11.3.1.1.2-0121110</t>
  </si>
  <si>
    <t>Beton aljzat készítése helyszínen kevert betonból, kézi továbbítással és bedolgozással, merev aljzatra, kavicsbetonból, C 8/10 - C 16/20 kissé képlékeny konzisztenciájú betonból, a felület fasimítóval eldolgozva, 6 cm vastagság felett C16/20 - X0b(H)</t>
  </si>
  <si>
    <t>m3</t>
  </si>
  <si>
    <r>
      <t>kissé képlékeny kavicsbeton keverék CEM 42,5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16 mm, m = 6,4 finomsági modulussal</t>
    </r>
  </si>
  <si>
    <t>db</t>
  </si>
  <si>
    <t>Munkanem összesen:</t>
  </si>
  <si>
    <t>33-062-1.1-2110002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</si>
  <si>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tégla válaszfalban Kisméretű tömör tégla 250x120x65 mm I.o. M 1 (Hf10-mc) falazó, cementes mészhabarcs</t>
    </r>
  </si>
  <si>
    <t>33-062-1.2.1-1110002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</si>
  <si>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felmenő téglafalban, 25-38 cm vastagság között Kisméretű tömör tégla 250x120x65 mm I.o. Hf5-mc, falazó, cementes mészhabarcs</t>
    </r>
  </si>
  <si>
    <t>33-063-2.1.3</t>
  </si>
  <si>
    <t>Födémáttörés 30x30 cm méretig, 30 cm födémvastagságig, vasbetonlemez födémben</t>
  </si>
  <si>
    <t>36-090-1.1.2-0550040</t>
  </si>
  <si>
    <t>Vakolatjavítás oldalfalon, tégla-, beton-, kőfelületen vagy építőlemezen, a meglazult, sérült vakolat előzetes leverésével, hiánypótlás 5-25% között Hvb8-mc, beltéri, vakoló cementes mészhabarcs mészpéppel</t>
  </si>
  <si>
    <t>21-003-5.1.1.2</t>
  </si>
  <si>
    <r>
      <t>Munkaárok földkiemelése közművesített területen, kézi erővel, bármely konzisztenciájú talajban, dúcolás nélkül, 2,0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szelvényig, III. talajosztály</t>
    </r>
  </si>
  <si>
    <t>21-011-11.4</t>
  </si>
  <si>
    <r>
      <t>Építési törmelék konténeres elszállítása, lerakása, lerakóhelyi díjjal, 6,0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</si>
  <si>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21-011-12</t>
  </si>
  <si>
    <t>Munkahelyi depóniából építési törmelék konténerbe rakása,  kézi erővel, önálló munka esetén elszámolva, konténer szállítás nélkül</t>
  </si>
  <si>
    <t>23-003-3-0222210</t>
  </si>
  <si>
    <r>
      <t>Vasbeton sáv-, talp-, lemez- vagy gerendaalap készítése helyszínen kevert .....minőségű betonból C16/20 - X0v(H) képlékeny kavicsbeton keverék CEM 32,5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16 mm, m = 6,6 finomsági modulussal</t>
    </r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</si>
  <si>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</si>
  <si>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</si>
  <si>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</si>
  <si>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</si>
  <si>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42-011-2.1.1.4.1-0313032</t>
  </si>
  <si>
    <t>Padlóburkolat hordozószerkezetének felületelőkészítése beltérben, beton alapfelületen önterülő felületkiegyenlítés készítése 5 mm átlagos rétegvastagságban MAPEI Ultraplan Renovation önterülő aljzatkiegyenlítő</t>
  </si>
  <si>
    <t>42-012-1.1.1.1.1.3-0313021</t>
  </si>
  <si>
    <t>Fal-, pillér-, oszlopburkolat készítése beltérben, tégla, beton, vakolt alapfelületen, mázas kerámiával, kötésben vagy hálósan, 3-5 mm vtg. ragasztóba rakva, 1-10 mm fugaszélességgel, 25x25 -  40x40 cm közötti lapmérettel MAPEI Keraflex Light S1 C2TE S1</t>
  </si>
  <si>
    <t>cementkötésű ragasztóhabarcs, szürke, Ultracolor Plus fugázó, fehér</t>
  </si>
  <si>
    <t>42-022-1.1.1.2.1.2-0313116</t>
  </si>
  <si>
    <t>Padlóburkolat készítése, beltérben, tégla, beton, vakolt alapfelületen, gres, kőporcelán lappal, kötésben vagy hálósan, 3-5 mm vtg. ragasztóba rakva, 1-10 mm fugaszélességgel, 45x45 - 60x60 cm közötti lapmérettel MAPEI Keraflex cementkötésű</t>
  </si>
  <si>
    <t>ragasztóhabarcs, szürke, Ultracolor Plus fugázóhabarcs, fehér</t>
  </si>
  <si>
    <t>47-000-1.21.1.1.1.1</t>
  </si>
  <si>
    <t>Belső festéseknél felület előkészítése, részmunkák; glettelés, hagyományos meszes glettel, vakolt felületen, bármilyen padozatú helyiségben, tagolatlan felületen</t>
  </si>
  <si>
    <t>100 m2</t>
  </si>
  <si>
    <t>47-011-15.1.1.1-0154175</t>
  </si>
  <si>
    <t>Diszperziós festés műanyag bázisú vizes-diszperziós  fehér vagy gyárilag színezett festékkel, új vagy régi lekapart, előkészített alapfelületen, vakolaton, két rétegben, tagolatlan sima felületen StoColor In fehér, diszperziós, univerzális matt beltéri</t>
  </si>
  <si>
    <t>festék, EN 13300 szerinti 3. dörzsálló, 00237-024</t>
  </si>
  <si>
    <t>48-014-4.4-0313001</t>
  </si>
  <si>
    <t>Üzemi-használati víz elleni, víznyomásnak nem kitett helyzetű,  kerámia vagy GRES lapburkolat alatti függőleges falszigetelés bevonatszigeteléssel, két rétegben, minimum 2,0 mm száraz rétegvastagságú kétkomponensű szigetelőhabarccsal, glettvassal vagy</t>
  </si>
  <si>
    <t>simítóval felhordva MAPEI Mapelastic kétkomponensű, cementkötésű, kenhető vízszigetelő habarcs</t>
  </si>
  <si>
    <t>48-014-7.4-0313001</t>
  </si>
  <si>
    <t>Üzemi-használati víz elleni, víznyomásnak nem kitett helyzetű,  kerámia vagy GRES lapburkolat alatti padlószigetelés bevonatszigeteléssel, két rétegben, minimum 2,0 mm száraz rétegvastagságú kétkomponensű szigetelőhabarccsal,glettvassal vagy simítóval</t>
  </si>
  <si>
    <t>felhordva MAPEI Mapelastic kétkomponensű, cementkötésű, kenhető vízszigetelő habarcs</t>
  </si>
  <si>
    <t>61-004-1.1-0110761</t>
  </si>
  <si>
    <t>Szórt alap készítése, egy rétegben, 15-25 cm vastagságban, 4 cm hézagkitöltéssel, zúzottkőből vagy kohósalakkőből Nemes zúzottkő andezit, NZ 32/50, KŐKA, Komló</t>
  </si>
  <si>
    <t>m</t>
  </si>
  <si>
    <t>42-000-3.1.2</t>
  </si>
  <si>
    <t>42-042-2.1-0120101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</si>
  <si>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</si>
  <si>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</si>
  <si>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</si>
  <si>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</si>
  <si>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</si>
  <si>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</si>
  <si>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</si>
  <si>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</si>
  <si>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</si>
  <si>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240/244</t>
  </si>
  <si>
    <t>39-000-2</t>
  </si>
  <si>
    <t>Gipszkarton álmennyezetek bontása</t>
  </si>
  <si>
    <t>39-003-1.2.1.1.1-2120012</t>
  </si>
  <si>
    <r>
      <t>Szerelt gipszkarton álmennyezet fém vázszerkezetre (duplasoros), választható függesztéssel, csavarfejek és illesztések alapglettelve (Q2 minőségben),  nem látszó bordázattal, 40 cm bordatávolsággal (CD60/27), 10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összefüggő felületig, 1 rtg. normál 12,5</t>
    </r>
  </si>
  <si>
    <t>mm vtg. gipszkarton borítással RIGIPS normál építőlemez RB 12,5 mm, direkt függesztővel</t>
  </si>
  <si>
    <t>42-042-6.1.2.2-0310125</t>
  </si>
  <si>
    <t>Kisegítő- és részmunkák, parketta csiszolása és lakkozása, nagy igénybevételre, vízbázisú lakkal BONA PRIME alapozó + BONA MEGA poliuretán vízbázisú parkettalakk, selyem, erős igénybevételhez</t>
  </si>
  <si>
    <t>No</t>
  </si>
  <si>
    <t>M</t>
  </si>
  <si>
    <t>E</t>
  </si>
  <si>
    <t>Díj
egységár</t>
  </si>
  <si>
    <t>fűtési rendszer víztelenítése</t>
  </si>
  <si>
    <t>radiátorok bontása tartószerkezettel, szerelvényekkel</t>
  </si>
  <si>
    <t>fűtési osztó-gyűjtő bontása</t>
  </si>
  <si>
    <t>klt</t>
  </si>
  <si>
    <t>fűtési csővezetékek bontása idomokkal, szerelvényekkel, tartószerkezettel 2" méretig</t>
  </si>
  <si>
    <t>szivattyúk, tágulási tartályok, légedények bontása</t>
  </si>
  <si>
    <t>menetes szerelvény leszerelése 2 " átmérőig</t>
  </si>
  <si>
    <t>karimás szerelvény leszerelése 2 " átmérőig</t>
  </si>
  <si>
    <t>gépészeti átalakítással érintett elektromos verendezések és vezetékeik bontása</t>
  </si>
  <si>
    <t>acéllemez lapradiátor felszerelése falra tartókkal, oldalsó vagy alsó bekötéssel
 LUX-uNI 11b,BEK-600 x 400</t>
  </si>
  <si>
    <t>acéllemez lapradiátor felszerelése falra tartókkal, oldalsó vagy alsó bekötéssel
 LUX-uNI 11b,BEK-600 x 600</t>
  </si>
  <si>
    <t>acéllemez lapradiátor felszerelése falra tartókkal, oldalsó vagy alsó bekötéssel
 LUX-uNI 22DK-600 x 1000</t>
  </si>
  <si>
    <t>acéllemez lapradiátor felszerelése falra tartókkal, oldalsó vagy alsó bekötéssel
 LUX-uNI 22DK-600 x 1200</t>
  </si>
  <si>
    <t>acéllemez lapradiátor felszerelése falra tartókkal, oldalsó vagy alsó bekötéssel
 LUX-uNI 22DK-600 x 1400</t>
  </si>
  <si>
    <t>acéllemez lapradiátor felszerelése falra tartókkal, oldalsó vagy alsó bekötéssel
 LUX-uNI 22DK-600 x 400</t>
  </si>
  <si>
    <t>acéllemez lapradiátor felszerelése falra tartókkal, oldalsó vagy alsó bekötéssel
 LUX-uNI 22DK-600 x 500</t>
  </si>
  <si>
    <t>acéllemez lapradiátor felszerelése falra tartókkal, oldalsó vagy alsó bekötéssel
 LUX-uNI 22DK-600 x 600</t>
  </si>
  <si>
    <t>acéllemez lapradiátor felszerelése falra tartókkal, oldalsó vagy alsó bekötéssel
 LUX-uNI 22DK-600 x 700</t>
  </si>
  <si>
    <t>acéllemez lapradiátor felszerelése falra tartókkal, oldalsó vagy alsó bekötéssel
 LUX-uNI 22DK-600 x 800</t>
  </si>
  <si>
    <t>acéllemez lapradiátor felszerelése falra tartókkal, oldalsó vagy alsó bekötéssel
 LUX-uNI 22DK-600 x 2000</t>
  </si>
  <si>
    <t>Egységcsomag acéllemez lapradiátorhoz, felszerelve, (a felszerelési időt a radiátor szerelési ideje tartalmazza), DUNAFERR-LUX-uNI típusú, 2 db felfüggesztővel 600-as radiátorhoz</t>
  </si>
  <si>
    <t>Egységcsomag acéllemez lapradiátorhoz, felszerelve, (a felszerelési időt a radiátor szerelési ideje tartalmazza), DUNAFERR-LUX-uNI típusú, 3 db felfüggesztővel 600-as radiátorhoz</t>
  </si>
  <si>
    <t>kétoldalon menetes szerelvény elhelyezése, külső vagy belső menettel, illetve hollandival csatlakoztatva
Heimeier Regulux radiátor visszatérő csavarzat
NÁ15</t>
  </si>
  <si>
    <t>kétoldalon menetes szerelvény elhelyezése, külső vagy belső menettel, illetve hollandival csatlakoztatva
Heimeier V-EXAKT termosztatikus radiátorszelep, NÁ15</t>
  </si>
  <si>
    <t>termosztatikus szelepfej felszereléssel
Heimeier K jelű szelepfej</t>
  </si>
  <si>
    <t>kétoldalon menetes szerelvény elhelyezése, külső vagy belső menettel, illetve hollandival csatlakoztatva
Heimeier STAD beszabályozó szelep, NÁ32</t>
  </si>
  <si>
    <t>ürítőcsap, 1/2"</t>
  </si>
  <si>
    <t>gömbcsap, 5/4", hollandival beépítve</t>
  </si>
  <si>
    <t>gömbcsap, 6/4", hollandival beépítve</t>
  </si>
  <si>
    <t>gömbcsap, 2", hollandival beépítve</t>
  </si>
  <si>
    <t>ferdeülésű fűtési szennyfogó szűrő, menetes kivitelben, beépítve, 6/4"</t>
  </si>
  <si>
    <t>ferdeülésű fűtési szennyfogó szűrő, menetes kivitelben, beépítve, 2"</t>
  </si>
  <si>
    <t>Flamco légleválasztó, menetes kivitelben, beépítve, 2"</t>
  </si>
  <si>
    <t>egyoldalon menetes szerelvény elhelyezése, külső vagy belső menettel, illetve hollandival csatlakoztatva
nyomásmérő, 0-4 bar, 3/8"</t>
  </si>
  <si>
    <t>egyoldalon menetes szerelvény elhelyezése, külső vagy belső menettel, illetve hollandival csatlakoztatva
hőmérő, 3/8"</t>
  </si>
  <si>
    <t>egyoldalon menetes szerelvény elhelyezése, külső vagy belső menettel, illetve hollandival csatlakoztatva
automata fűtési légtelenítő szelep elzáróval, 1/2"</t>
  </si>
  <si>
    <t>egyoldalon menetes szerelvény elhelyezése, külső vagy belső menettel, illetve hollandival csatlakoztatva
biztonsági szelep, 3,0bar</t>
  </si>
  <si>
    <t>egyoldalon menetes szerelvény elhelyezése, külső vagy belső menettel, illetve hollandival csatlakoztatva
illetéktelen elzárás ellen védett tágulási tartály csatlakozó ürítővel, 3/4"</t>
  </si>
  <si>
    <t>egyoldalon menetes szerelvény elhelyezése, külső vagy belső menettel, illetve hollandival csatlakoztatva
illetéktelen elzárás ellen védett tágulási tartály csatlakozó ürítővel, 1"</t>
  </si>
  <si>
    <t>rákötés meglévő kondenzációs kazánra</t>
  </si>
  <si>
    <t>rákötés meglévő melegvíztárolóra</t>
  </si>
  <si>
    <t xml:space="preserve">rozsdamentes lemezes hőcserélő forrasztott, Q=85kW, Δtlog=5°C, Δpmax=10 kPa, Vp/Vs=3,61 m3/h, forrasztott kivitel </t>
  </si>
  <si>
    <t>gumimembrános zárt tágulási tartály, gyári tartozékokkal, felszerelve
ZILMET Cal-pro tágulási tartály, 18 literes</t>
  </si>
  <si>
    <t>gumimembrános zárt tágulási tartály, gyári tartozékokkal, felszerelve
ZILMET Cal-pro tágulási tartály, 105 literes</t>
  </si>
  <si>
    <t>Meglévő nedvestengelyű beépítése (elektronikusan szabályozott keringtető szivattyú,  menetes kivitelben, hollandis kötéskészletekkel, csővezetékbe beépítve
Grundfos Magna1 32/60)</t>
  </si>
  <si>
    <t>nedvestengelyű, elektronikusan szabályozott keringtető szivattyú,  menetes kivitelben, hollandis kötéskészletekkel, csővezetékbe beépítve
Grundfos Magna1 25/60</t>
  </si>
  <si>
    <t>vékonyfalu installációs vörösrézcső fűtési célokra, kapilláris forrasztásos kötésekkel, szabadon szerelve, csőidomokkal és csőbilincsekkel együtt
15x1,0 mm</t>
  </si>
  <si>
    <t>vékonyfalu installációs vörösrézcső fűtési célokra, kapilláris forrasztásos kötésekkel, szabadon szerelve, csőidomokkal és csőbilincsekkel együtt
18x1,0 mm</t>
  </si>
  <si>
    <t>vékonyfalu installációs vörösrézcső fűtési célokra, kapilláris forrasztásos kötésekkel, szabadon szerelve, csőidomokkal és csőbilincsekkel együtt
22x1,0 mm</t>
  </si>
  <si>
    <t>vékonyfalu installációs vörösrézcső fűtési célokra, kapilláris forrasztásos kötésekkel, szabadon szerelve, csőidomokkal és csőbilincsekkel együtt
28x1,0 mm</t>
  </si>
  <si>
    <t>vékonyfalu installációs vörösrézcső fűtési célokra, kapilláris forrasztásos kötésekkel, szabadon szerelve, csőidomokkal és csőbilincsekkel együtt
35x1,5 mm</t>
  </si>
  <si>
    <t>vékonyfalu installációs vörösrézcső fűtési célokra, kapilláris forrasztásos kötésekkel, szabadon szerelve, csőidomokkal és csőbilincsekkel együtt
42x1,5 mm</t>
  </si>
  <si>
    <t>vékonyfalu installációs vörösrézcső fűtési célokra, kapilláris forrasztásos kötésekkel, szabadon szerelve, csőidomokkal és csőbilincsekkel együtt
54x2.0 mm</t>
  </si>
  <si>
    <t>épületgépészeti csővezeték, idomok párazáró szigetelése, illesztések, hézagok, csővégek lezárásával
Armaflex/HT hőszigetelés, falvastagság 13 mm
külső csőátmérő: 18 mm</t>
  </si>
  <si>
    <t>épületgépészeti csővezeték, idomok párazáró szigetelése, illesztések, hézagok, csővégek lezárásával
Armaflex/HT hőszigetelés, falvastagság 19 mm
külső csőátmérő: 35mm</t>
  </si>
  <si>
    <t>épületgépészeti csővezeték, idomok párazáró szigetelése, illesztések, hézagok, csővégek lezárásával
Armaflex/HT hőszigetelés, falvastagság 19 mm
külső csőátmérő: 42mm</t>
  </si>
  <si>
    <t>épületgépészeti csővezeték, idomok párazáró szigetelése, illesztések, hézagok, csővégek lezárásával
Armaflex/HT hőszigetelés, falvastagság 19 mm
külső csőátmérő: 54mm</t>
  </si>
  <si>
    <t>fűtési rendszer átmosása</t>
  </si>
  <si>
    <t>fűtési rendszer nyomáspróbája</t>
  </si>
  <si>
    <t>fűtési rendszer beszabályozása</t>
  </si>
  <si>
    <t>új elektromos gépészeti berendezések elektrmos kábelezése és bekötése</t>
  </si>
  <si>
    <t>Összesen</t>
  </si>
  <si>
    <t>hulladék elszállítás</t>
  </si>
  <si>
    <t>átadási dokumentáció</t>
  </si>
  <si>
    <t>kezelési utasítás készítése</t>
  </si>
  <si>
    <t>kezelésre vonatkozó kioktatás</t>
  </si>
  <si>
    <t>Összesen:</t>
  </si>
  <si>
    <t>1. Fűtés-hőellátás</t>
  </si>
  <si>
    <t>2. Egyéb gépészeti költség</t>
  </si>
  <si>
    <t>3. Gépészet kőműves munkák</t>
  </si>
  <si>
    <t>4. Gipszkartonozás</t>
  </si>
  <si>
    <t>A. Gépészeti felújítás</t>
  </si>
  <si>
    <t>B. Fürdőszoba felújítás</t>
  </si>
  <si>
    <t>1. Kőműves munkák</t>
  </si>
  <si>
    <t>B. FÜRDŐSZOBA ÖSSZESEN:</t>
  </si>
  <si>
    <t>C. Szoba felújítás:</t>
  </si>
  <si>
    <t>C. SZOBA ÖSSZESEN:</t>
  </si>
  <si>
    <t>D. Nyílászárók:</t>
  </si>
  <si>
    <t>D. NYÍLÁSZÁRÓ ÖSSZESEN:</t>
  </si>
  <si>
    <t>E. Kültéri munkák:</t>
  </si>
  <si>
    <t>1. Nyílászárók</t>
  </si>
  <si>
    <t>E. KÜLTÉRI ÖSSZESEN:</t>
  </si>
  <si>
    <t>K</t>
  </si>
  <si>
    <t>padlófűtés osztó-gyűjtő szivattyús keverőegységgel, 6 kör</t>
  </si>
  <si>
    <t>padlófűtés osztó-gyűjtő szivattyús keverőegységgel, 9 kör</t>
  </si>
  <si>
    <t>nedvestengelyű, elektronikusan szabályozott keringtető szivattyú,  menetes kivitelben, hollandis kötéskészletekkel, csővezetékbe beépítve
Grundfos Magna1 32/100</t>
  </si>
  <si>
    <t>kétoldalon menetes szerelvény elhelyezése, külső vagy belső menettel, illetve hollandival csatlakoztatva
Heimeier STAD beszabályozó szelep, NÁ50</t>
  </si>
  <si>
    <t>visszacsapó szelep, 5/4"</t>
  </si>
  <si>
    <t>visszacsapó szelep, 2"</t>
  </si>
  <si>
    <t>Fa-, hézagmentes műanyag- és szőnyegburkolatok bontása, fapadló burkolatok, hajópadló 25 mm vastag deszkából vagy rövid svéd padló</t>
  </si>
  <si>
    <t>Hajópadló fektetés 48x125 mm-es párnafákra, szalagmintába (futómintába) rakva Hajópadló, borovi fenyő 25 mm vastag, I.o, szegő léccel</t>
  </si>
  <si>
    <t xml:space="preserve">                                       </t>
  </si>
  <si>
    <t xml:space="preserve">Cím :                                  </t>
  </si>
  <si>
    <t xml:space="preserve">A munka leírása:                       </t>
  </si>
  <si>
    <t xml:space="preserve">                                                                              </t>
  </si>
  <si>
    <t>Aláírás</t>
  </si>
  <si>
    <t>Név : MRE KIMM Drogterápiás Otthona</t>
  </si>
  <si>
    <t xml:space="preserve"> Készítette: Kalivoda Árpád okl.ép.mérn.</t>
  </si>
  <si>
    <t xml:space="preserve">   Ráckeresztúr        MRE KIMM Drogterápiás Otthon felújítása, korszerűsítése                                                        </t>
  </si>
  <si>
    <t>Záradék</t>
  </si>
  <si>
    <t>105/210</t>
  </si>
  <si>
    <t>B.2.K.</t>
  </si>
  <si>
    <t>2 réteg gipszkarton burkolat a Geberit Duofix Basic építhető WC tartályelburkolásához, burkoláshoz előkészítve</t>
  </si>
  <si>
    <t>Geberit Delta50 magasfényű króm nyomólap</t>
  </si>
  <si>
    <t>SANIT 7000 WC ülőke fém zsanérral</t>
  </si>
  <si>
    <t>Diplon SE02672 wc-papírtartó felszerelve</t>
  </si>
  <si>
    <t>Nagyméretű tükör (69x125 cm ), a falicsempe síkjában, a kihagyott falicsempe helyére beragasztva.</t>
  </si>
  <si>
    <t>Alföldi Bázis mosdó szifontakaró fehér 4902 felszerelve</t>
  </si>
  <si>
    <t>Mofém Fiesta szappanadagoló, falra szerelve</t>
  </si>
  <si>
    <t>Mofém Fiesta WC kefe falitartóval, falra szerelve</t>
  </si>
  <si>
    <t>Geberit Duofix Basic 111.153.001 falba építhető WC tartály, a meglévő wc helyén a tervek szerint, meglévő bekötésbe bekötve</t>
  </si>
  <si>
    <t>Zuhanyfüggönytartó rúd szett SAM, Sam 3000 Hotel, felszerelve</t>
  </si>
  <si>
    <t>Zuhanyfüggöny HAMMAR 150x200 szürke színben, felszerelve</t>
  </si>
  <si>
    <t>Herz Infinity zuhanyszett csúszkás zuhanyrúddal, felszerelve</t>
  </si>
  <si>
    <t>Hans Grohe Metaflex gégecső, 1,6 m</t>
  </si>
  <si>
    <t>Orvosi csaptelep IT 414 falra szerelve terv szerint</t>
  </si>
  <si>
    <t>Mofém sarokszelep, meglévő kötésbe bekötve</t>
  </si>
  <si>
    <t>Sagíttarius ZORA mosdó csaptelep leeresztővel, meglévő bekötésbe bekötve</t>
  </si>
  <si>
    <t>Alföldi mosdókagyló Bázis 4191 felszerelve, meglévő bekötésbe bekötve</t>
  </si>
  <si>
    <t>WC csésze, Alföldi Saval 2.0 ,  fehér színű alsó kifolyású, lapos öblítésű, falra szerelhető, felszerelve, kiszilikonozva, meglévő bekötésbe bekötve</t>
  </si>
  <si>
    <t>Mozgáskorlátozott fali wc IT 613 F fehér színben, falra szerelve, meglévő bekötésbe bekötve</t>
  </si>
  <si>
    <t>Akadálymentes konkáv mosdó IT 677, falra szerelve terv szerint, meglévő bekötésbe bekötve</t>
  </si>
  <si>
    <t>Ravak Zebra 850 OZP zuhanyfolyóka műanyag lefolyóval, rozsdamentes acél ráccsal, beszerelve, meglévő bekötésbe bekötve</t>
  </si>
  <si>
    <t>GROHE Euroeco egykaros zuhany csaptelep, meglévő bekötésbe bekötve</t>
  </si>
  <si>
    <t>Fali felhajtható kapaszkodó IT 800 R, rozsdamentes kivitelben, terv szerint felszerelve</t>
  </si>
  <si>
    <t>Felhajtható zuhanyzó ülőke rozsdamentes kivitelben, IT AM6, felszerelve.</t>
  </si>
  <si>
    <t>IT 600 UR-B 180 fokban hajlított kapaszkodó, 600 mm balos, rozsdamentes kivitleben, falra szerelve, terv szerint</t>
  </si>
  <si>
    <t>Akadálymentesített zuhanyzó kapaszkodó rozsdamentes, falra szerelve IT B707090DR</t>
  </si>
  <si>
    <t>Ajtó behúzó, IT 600 R rozsdamentes kapaszkodó 600 mm-es</t>
  </si>
  <si>
    <t>IT 800 SERIES WC jelző szett, 24 órás működést biztosító akkumulátoros központi egységgel, húzókapcsolóval, nyugtázóval, fény és hangjelzővel, kiépítve, felszerelve.</t>
  </si>
  <si>
    <t xml:space="preserve"> Kelt:      2018. év 04. hó 25. nap    </t>
  </si>
  <si>
    <t>tétel</t>
  </si>
  <si>
    <t>Gépészeti munkák a fürdőszobai szerelvények bekötéséhez szükséges kiegészítő tétel</t>
  </si>
  <si>
    <t>Épületvillamossági munkák a fürdőszobai felújításához szükséges kiegészítő tétel</t>
  </si>
  <si>
    <t xml:space="preserve">Gépészeti szereléshez szükséges épületvillamossági munkák a </t>
  </si>
  <si>
    <t>2. Fürdőszoba kiegészítők</t>
  </si>
  <si>
    <t>Földszinti portál cseréje, 244/240 cm méretben, harmónika ajtó, konszignáció szerint A-B01 , Danubius nyílászáró. Tokszerkezet: 78 mm beépítési mélységű, csomómentes, I. osztályú, három rétegből ragasztott válogatott borovi fenyő hossztoldott anyag. Üvegezése: 4-16-4-16-4 gázzal töltött, Low-e bevonatú hőszigetelő üvegezéssel (Ug=0,7 W/m2K. Uw= 0,96 W/m2K). Belső könyöklővel, és külső bádog párkánnyal. A nyílászáró Roto típusú hibás müködtetés gátlóvasalattal ellátott, Hoppe szálcsizsolt rozsdamentes kilinccsel.tokszerkezet helyreállításával, külső-belső könyöklő,  falazási, vakolatjavtási, és festési munkákkal együtt.</t>
  </si>
  <si>
    <t>Tetőtéri ablakok, konszignáció szerint B-A01  84/137 cm méretben, Danubius nyílászáró. Tokszerkezet: 78 mm beépítési mélységű, csomómentes, I. osztályú, három rétegből ragasztott válogatott borovi fenyő hossztoldott anyag. Üvegezése: 4-16-4-16-4 gázzal töltött, Low-e bevonatú hőszigetelő üvegezéssel (Ug=0,7 W/m2K. Uw= 0,96 W/m2K). Belső könyöklővel, és külső bádog párkánnyal. A nyílászáró Roto típusú hibás müködtetés gátlóvasalattal ellátott, Hoppe szálcsizsolt rozsdamentes kilinccsel.  falazási, vakolatjavtási, és festési munkákkal együtt.</t>
  </si>
  <si>
    <t>Földszinti konyha nyílászáró cseréje, 86/146 cm méretben, konszignáció szerint B-A02  Danubius nyílászáró. Tokszerkezet: 78 mm beépítési mélységű, csomómentes, I. osztályú, három rétegből ragasztott válogatott borovi fenyő hossztoldott anyag. Üvegezése: 4-16-4-16-4 gázzal töltött, Low-e bevonatú hőszigetelő üvegezéssel (Ug=0,7 W/m2K. Uw= 0,96 W/m2K). Belső könyöklővel, és külső bádog párkánnyal. A nyílászáró Roto típusú hibás müködtetés gátlóvasalattal ellátott, Hoppe szálcsizsolt rozsdamentes kilinccsel.,  falazási, vakolatjavtási, és festési munkákkal együtt.</t>
  </si>
  <si>
    <t>Földszinti akadálymentes ajtó, 105/210 cm méretben, fenyő, íves négykazettás beltéri fa nyílászáró  konszignáció szerint A-B04, nyílásméret megnagyobbításával, falazási, vakolatjavtási, és festési munkákkal együtt.</t>
  </si>
  <si>
    <t>s</t>
  </si>
  <si>
    <t xml:space="preserve">Külső csapadékvíz gyűjtő telepítése, a meglévő vasbeton akna elbontásával, vezetékek bekötésével. Wavin műanyag gyűjtő akna fenék, cső, fedlappal. Kettős elágazó akna fenékbekötő 90 fokos elágazásokkal, 2 db 160 mm be-, és 200 mm kifolyással, aknafaltömítő gumigyűrűvel </t>
  </si>
  <si>
    <t>Kültéri munkák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</si>
</sst>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F_t_-;\-* #,##0.00\ _F_t_-;_-* &quot;-&quot;??\ _F_t_-;_-@_-"/>
    <numFmt numFmtId="164" formatCode="_-* #,##0\ _F_t_-;\-* #,##0\ _F_t_-;_-* &quot;-&quot;??\ _F_t_-;_-@_-"/>
    <numFmt numFmtId="165" formatCode="#,##0\ &quot;Ft&quot;"/>
    <numFmt numFmtId="166" formatCode="#,##0.000_ ;\-#,##0.000\ 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vertAlign val="subscript"/>
      <sz val="10"/>
      <color indexed="8"/>
      <name val="Times New Roman CE"/>
      <charset val="238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85">
    <xf numFmtId="0" fontId="0" fillId="0" borderId="0" xfId="0"/>
    <xf numFmtId="164" fontId="0" fillId="0" borderId="0" xfId="1" applyNumberFormat="1" applyFont="1"/>
    <xf numFmtId="164" fontId="0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164" fontId="3" fillId="0" borderId="5" xfId="1" applyNumberFormat="1" applyFont="1" applyBorder="1" applyAlignment="1">
      <alignment horizontal="right" vertical="top" wrapText="1"/>
    </xf>
    <xf numFmtId="164" fontId="3" fillId="0" borderId="5" xfId="1" applyNumberFormat="1" applyFont="1" applyBorder="1" applyAlignment="1">
      <alignment vertical="top" wrapText="1"/>
    </xf>
    <xf numFmtId="164" fontId="4" fillId="0" borderId="0" xfId="1" applyNumberFormat="1" applyFont="1" applyAlignment="1">
      <alignment horizontal="right" vertical="top" wrapText="1"/>
    </xf>
    <xf numFmtId="164" fontId="4" fillId="0" borderId="0" xfId="1" applyNumberFormat="1" applyFont="1" applyAlignment="1">
      <alignment vertical="top" wrapText="1"/>
    </xf>
    <xf numFmtId="164" fontId="2" fillId="0" borderId="3" xfId="1" applyNumberFormat="1" applyFont="1" applyBorder="1"/>
    <xf numFmtId="164" fontId="2" fillId="0" borderId="4" xfId="1" applyNumberFormat="1" applyFont="1" applyBorder="1"/>
    <xf numFmtId="0" fontId="2" fillId="0" borderId="0" xfId="0" applyFont="1"/>
    <xf numFmtId="0" fontId="8" fillId="0" borderId="6" xfId="0" applyFont="1" applyBorder="1" applyAlignment="1">
      <alignment vertical="top"/>
    </xf>
    <xf numFmtId="0" fontId="8" fillId="0" borderId="6" xfId="0" applyFont="1" applyBorder="1" applyAlignment="1">
      <alignment horizontal="right" vertical="top"/>
    </xf>
    <xf numFmtId="0" fontId="8" fillId="0" borderId="0" xfId="0" applyFont="1" applyAlignment="1">
      <alignment vertical="top"/>
    </xf>
    <xf numFmtId="10" fontId="8" fillId="0" borderId="6" xfId="0" applyNumberFormat="1" applyFont="1" applyBorder="1" applyAlignment="1">
      <alignment vertical="top"/>
    </xf>
    <xf numFmtId="164" fontId="8" fillId="0" borderId="6" xfId="1" applyNumberFormat="1" applyFont="1" applyBorder="1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/>
    <xf numFmtId="0" fontId="11" fillId="0" borderId="0" xfId="0" applyFont="1"/>
    <xf numFmtId="164" fontId="11" fillId="0" borderId="0" xfId="1" applyNumberFormat="1" applyFont="1"/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4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horizontal="right" vertical="top" wrapText="1"/>
    </xf>
    <xf numFmtId="164" fontId="0" fillId="0" borderId="0" xfId="1" applyNumberFormat="1" applyFont="1" applyFill="1"/>
    <xf numFmtId="0" fontId="0" fillId="0" borderId="0" xfId="0" applyFill="1"/>
    <xf numFmtId="164" fontId="4" fillId="0" borderId="0" xfId="1" applyNumberFormat="1" applyFont="1" applyFill="1" applyAlignment="1">
      <alignment horizontal="right" vertical="top" wrapText="1"/>
    </xf>
    <xf numFmtId="164" fontId="1" fillId="0" borderId="1" xfId="1" applyNumberFormat="1" applyFont="1" applyBorder="1" applyAlignment="1">
      <alignment horizontal="center" vertical="center" wrapText="1"/>
    </xf>
    <xf numFmtId="164" fontId="1" fillId="0" borderId="0" xfId="1" applyNumberFormat="1" applyFont="1"/>
    <xf numFmtId="164" fontId="2" fillId="0" borderId="4" xfId="1" applyNumberFormat="1" applyFont="1" applyBorder="1" applyAlignment="1">
      <alignment horizontal="center"/>
    </xf>
    <xf numFmtId="0" fontId="2" fillId="0" borderId="7" xfId="0" applyFont="1" applyBorder="1" applyAlignment="1"/>
    <xf numFmtId="164" fontId="1" fillId="0" borderId="7" xfId="1" applyNumberFormat="1" applyFont="1" applyBorder="1" applyAlignment="1">
      <alignment horizontal="center"/>
    </xf>
    <xf numFmtId="0" fontId="13" fillId="0" borderId="5" xfId="2" applyFont="1" applyBorder="1" applyAlignment="1">
      <alignment horizontal="center" vertical="top" wrapText="1"/>
    </xf>
    <xf numFmtId="0" fontId="13" fillId="0" borderId="5" xfId="2" applyFont="1" applyBorder="1" applyAlignment="1">
      <alignment vertical="top" wrapText="1"/>
    </xf>
    <xf numFmtId="0" fontId="13" fillId="0" borderId="5" xfId="2" applyFont="1" applyFill="1" applyBorder="1" applyAlignment="1">
      <alignment horizontal="center" vertical="top" wrapText="1"/>
    </xf>
    <xf numFmtId="165" fontId="13" fillId="0" borderId="5" xfId="2" applyNumberFormat="1" applyFont="1" applyFill="1" applyBorder="1" applyAlignment="1">
      <alignment horizontal="right" vertical="top" wrapText="1"/>
    </xf>
    <xf numFmtId="0" fontId="13" fillId="0" borderId="5" xfId="2" applyFont="1" applyFill="1" applyBorder="1" applyAlignment="1">
      <alignment horizontal="right" vertical="top" wrapText="1"/>
    </xf>
    <xf numFmtId="0" fontId="14" fillId="0" borderId="0" xfId="2" applyFont="1" applyBorder="1" applyAlignment="1">
      <alignment vertical="top" wrapText="1"/>
    </xf>
    <xf numFmtId="0" fontId="14" fillId="0" borderId="0" xfId="2" applyFont="1" applyBorder="1" applyAlignment="1">
      <alignment horizontal="center" vertical="top" wrapText="1"/>
    </xf>
    <xf numFmtId="0" fontId="14" fillId="0" borderId="0" xfId="2" applyFont="1" applyAlignment="1">
      <alignment vertical="top" wrapText="1"/>
    </xf>
    <xf numFmtId="0" fontId="14" fillId="0" borderId="0" xfId="2" applyFont="1" applyAlignment="1">
      <alignment horizontal="center" vertical="top" wrapText="1"/>
    </xf>
    <xf numFmtId="165" fontId="14" fillId="0" borderId="0" xfId="2" applyNumberFormat="1" applyFont="1" applyBorder="1" applyAlignment="1">
      <alignment horizontal="right" vertical="top" wrapText="1"/>
    </xf>
    <xf numFmtId="165" fontId="14" fillId="0" borderId="0" xfId="2" applyNumberFormat="1" applyFont="1" applyBorder="1" applyAlignment="1">
      <alignment vertical="top" wrapText="1"/>
    </xf>
    <xf numFmtId="165" fontId="14" fillId="0" borderId="0" xfId="2" applyNumberFormat="1" applyFont="1" applyFill="1" applyBorder="1" applyAlignment="1">
      <alignment horizontal="right" vertical="top" wrapText="1"/>
    </xf>
    <xf numFmtId="0" fontId="14" fillId="0" borderId="5" xfId="2" applyFont="1" applyFill="1" applyBorder="1" applyAlignment="1">
      <alignment horizontal="center" wrapText="1"/>
    </xf>
    <xf numFmtId="0" fontId="13" fillId="0" borderId="5" xfId="2" applyFont="1" applyFill="1" applyBorder="1" applyAlignment="1">
      <alignment vertical="top" wrapText="1"/>
    </xf>
    <xf numFmtId="165" fontId="13" fillId="0" borderId="5" xfId="2" applyNumberFormat="1" applyFont="1" applyFill="1" applyBorder="1" applyAlignment="1">
      <alignment horizontal="right" wrapText="1"/>
    </xf>
    <xf numFmtId="165" fontId="14" fillId="0" borderId="5" xfId="2" applyNumberFormat="1" applyFont="1" applyFill="1" applyBorder="1" applyAlignment="1">
      <alignment horizontal="right" wrapText="1"/>
    </xf>
    <xf numFmtId="0" fontId="14" fillId="0" borderId="0" xfId="2" applyFont="1" applyFill="1" applyBorder="1" applyAlignment="1">
      <alignment vertical="top" wrapText="1"/>
    </xf>
    <xf numFmtId="0" fontId="14" fillId="0" borderId="0" xfId="2" applyFont="1" applyFill="1" applyBorder="1" applyAlignment="1">
      <alignment horizontal="center" vertical="top" wrapText="1"/>
    </xf>
    <xf numFmtId="0" fontId="14" fillId="0" borderId="0" xfId="2" applyFont="1" applyFill="1" applyBorder="1" applyAlignment="1">
      <alignment wrapText="1"/>
    </xf>
    <xf numFmtId="0" fontId="14" fillId="0" borderId="0" xfId="2" applyFont="1" applyFill="1" applyBorder="1" applyAlignment="1">
      <alignment horizontal="center" wrapText="1"/>
    </xf>
    <xf numFmtId="165" fontId="14" fillId="0" borderId="0" xfId="2" applyNumberFormat="1" applyFont="1" applyFill="1" applyBorder="1" applyAlignment="1">
      <alignment horizontal="right" wrapText="1"/>
    </xf>
    <xf numFmtId="0" fontId="14" fillId="0" borderId="0" xfId="2" applyFont="1" applyFill="1" applyBorder="1" applyAlignment="1">
      <alignment horizontal="right" wrapText="1"/>
    </xf>
    <xf numFmtId="0" fontId="2" fillId="0" borderId="8" xfId="0" applyFont="1" applyBorder="1" applyAlignment="1"/>
    <xf numFmtId="0" fontId="2" fillId="0" borderId="5" xfId="0" applyFont="1" applyBorder="1" applyAlignment="1"/>
    <xf numFmtId="164" fontId="1" fillId="0" borderId="8" xfId="1" applyNumberFormat="1" applyFont="1" applyBorder="1" applyAlignment="1">
      <alignment horizontal="center"/>
    </xf>
    <xf numFmtId="164" fontId="2" fillId="0" borderId="9" xfId="1" applyNumberFormat="1" applyFont="1" applyBorder="1" applyAlignment="1">
      <alignment horizontal="center"/>
    </xf>
    <xf numFmtId="0" fontId="2" fillId="0" borderId="3" xfId="0" applyFont="1" applyBorder="1"/>
    <xf numFmtId="0" fontId="0" fillId="0" borderId="10" xfId="0" applyBorder="1"/>
    <xf numFmtId="164" fontId="2" fillId="0" borderId="10" xfId="1" applyNumberFormat="1" applyFont="1" applyBorder="1"/>
    <xf numFmtId="0" fontId="2" fillId="0" borderId="5" xfId="0" applyFont="1" applyBorder="1"/>
    <xf numFmtId="0" fontId="0" fillId="0" borderId="5" xfId="0" applyBorder="1"/>
    <xf numFmtId="164" fontId="2" fillId="0" borderId="1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/>
    <xf numFmtId="0" fontId="0" fillId="0" borderId="0" xfId="0" applyAlignment="1">
      <alignment wrapText="1"/>
    </xf>
    <xf numFmtId="0" fontId="15" fillId="0" borderId="0" xfId="2" applyFont="1" applyBorder="1" applyAlignment="1">
      <alignment vertical="top" wrapText="1"/>
    </xf>
    <xf numFmtId="166" fontId="0" fillId="0" borderId="0" xfId="0" applyNumberFormat="1"/>
    <xf numFmtId="0" fontId="0" fillId="0" borderId="0" xfId="0"/>
    <xf numFmtId="0" fontId="8" fillId="0" borderId="0" xfId="0" applyFont="1" applyAlignment="1">
      <alignment vertical="top"/>
    </xf>
    <xf numFmtId="164" fontId="8" fillId="0" borderId="5" xfId="1" applyNumberFormat="1" applyFont="1" applyBorder="1" applyAlignment="1">
      <alignment horizontal="left" vertical="top"/>
    </xf>
    <xf numFmtId="164" fontId="8" fillId="0" borderId="6" xfId="1" applyNumberFormat="1" applyFont="1" applyBorder="1" applyAlignment="1">
      <alignment horizontal="center" vertical="top"/>
    </xf>
    <xf numFmtId="164" fontId="8" fillId="0" borderId="2" xfId="1" applyNumberFormat="1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0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</cellXfs>
  <cellStyles count="3">
    <cellStyle name="Ezres" xfId="1" builtinId="3"/>
    <cellStyle name="Normál" xfId="0" builtinId="0"/>
    <cellStyle name="Normá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view="pageBreakPreview" zoomScale="115" zoomScaleNormal="55" zoomScaleSheetLayoutView="115" workbookViewId="0">
      <selection activeCell="G14" sqref="G14"/>
    </sheetView>
  </sheetViews>
  <sheetFormatPr defaultRowHeight="15" x14ac:dyDescent="0.25"/>
  <cols>
    <col min="2" max="2" width="25" customWidth="1"/>
    <col min="3" max="3" width="16.28515625" customWidth="1"/>
    <col min="5" max="5" width="15.5703125" bestFit="1" customWidth="1"/>
    <col min="6" max="6" width="16.140625" bestFit="1" customWidth="1"/>
    <col min="7" max="7" width="19.28515625" style="1" bestFit="1" customWidth="1"/>
    <col min="8" max="8" width="16.140625" style="1" customWidth="1"/>
  </cols>
  <sheetData>
    <row r="1" spans="1:6" ht="15.75" x14ac:dyDescent="0.25">
      <c r="A1" s="81" t="s">
        <v>186</v>
      </c>
      <c r="B1" s="81"/>
      <c r="C1" s="81"/>
      <c r="D1" s="76"/>
      <c r="E1" s="76"/>
      <c r="F1" s="76" t="s">
        <v>189</v>
      </c>
    </row>
    <row r="2" spans="1:6" ht="15.75" x14ac:dyDescent="0.25">
      <c r="A2" s="77" t="s">
        <v>181</v>
      </c>
      <c r="B2" s="76"/>
      <c r="C2" s="77" t="s">
        <v>181</v>
      </c>
      <c r="D2" s="76"/>
      <c r="E2" s="76"/>
      <c r="F2" s="76"/>
    </row>
    <row r="3" spans="1:6" ht="15.75" x14ac:dyDescent="0.25">
      <c r="A3" s="77" t="s">
        <v>182</v>
      </c>
      <c r="B3" s="76"/>
      <c r="C3" s="77" t="s">
        <v>220</v>
      </c>
      <c r="D3" s="76"/>
      <c r="E3" s="76"/>
      <c r="F3" s="76"/>
    </row>
    <row r="4" spans="1:6" ht="15.75" x14ac:dyDescent="0.25">
      <c r="A4" s="77" t="s">
        <v>181</v>
      </c>
      <c r="B4" s="76"/>
      <c r="C4" s="77"/>
      <c r="D4" s="76"/>
      <c r="E4" s="76"/>
      <c r="F4" s="76"/>
    </row>
    <row r="5" spans="1:6" ht="15.75" x14ac:dyDescent="0.25">
      <c r="A5" s="77" t="s">
        <v>181</v>
      </c>
      <c r="B5" s="76"/>
      <c r="C5" s="77"/>
      <c r="D5" s="76"/>
      <c r="E5" s="76" t="s">
        <v>230</v>
      </c>
      <c r="F5" s="76"/>
    </row>
    <row r="6" spans="1:6" ht="15.75" x14ac:dyDescent="0.25">
      <c r="A6" s="77" t="s">
        <v>181</v>
      </c>
      <c r="B6" s="76"/>
      <c r="C6" s="77"/>
      <c r="D6" s="76"/>
      <c r="E6" s="76"/>
      <c r="F6" s="76"/>
    </row>
    <row r="7" spans="1:6" ht="15.75" x14ac:dyDescent="0.25">
      <c r="A7" s="77" t="s">
        <v>183</v>
      </c>
      <c r="B7" s="76"/>
      <c r="C7" s="77" t="s">
        <v>187</v>
      </c>
      <c r="D7" s="76"/>
      <c r="E7" s="76"/>
      <c r="F7" s="76"/>
    </row>
    <row r="8" spans="1:6" ht="15.75" x14ac:dyDescent="0.25">
      <c r="A8" s="77" t="s">
        <v>188</v>
      </c>
      <c r="B8" s="76"/>
      <c r="C8" s="76"/>
      <c r="D8" s="76"/>
      <c r="E8" s="76"/>
      <c r="F8" s="76"/>
    </row>
    <row r="9" spans="1:6" ht="15.75" x14ac:dyDescent="0.25">
      <c r="A9" s="77" t="s">
        <v>184</v>
      </c>
      <c r="B9" s="76"/>
      <c r="C9" s="76"/>
      <c r="D9" s="76"/>
      <c r="E9" s="76"/>
      <c r="F9" s="76"/>
    </row>
    <row r="12" spans="1:6" ht="15.75" x14ac:dyDescent="0.25">
      <c r="C12" s="81" t="s">
        <v>69</v>
      </c>
      <c r="D12" s="81"/>
      <c r="E12" s="81"/>
      <c r="F12" s="81"/>
    </row>
    <row r="13" spans="1:6" ht="15.75" x14ac:dyDescent="0.25">
      <c r="B13" s="83" t="s">
        <v>70</v>
      </c>
      <c r="C13" s="83"/>
      <c r="D13" s="18"/>
      <c r="E13" s="19" t="s">
        <v>71</v>
      </c>
      <c r="F13" s="19" t="s">
        <v>72</v>
      </c>
    </row>
    <row r="14" spans="1:6" ht="15.75" x14ac:dyDescent="0.25">
      <c r="B14" s="83" t="s">
        <v>73</v>
      </c>
      <c r="C14" s="83"/>
      <c r="D14" s="18"/>
      <c r="E14" s="22">
        <f>ROUND(SUM(Összesítés!C24),0)</f>
        <v>0</v>
      </c>
      <c r="F14" s="22">
        <f>ROUND(SUM(Összesítés!D24),0)</f>
        <v>0</v>
      </c>
    </row>
    <row r="15" spans="1:6" ht="15.75" x14ac:dyDescent="0.25">
      <c r="B15" s="83" t="s">
        <v>74</v>
      </c>
      <c r="C15" s="83"/>
      <c r="D15" s="18"/>
      <c r="E15" s="22">
        <f>ROUND(E14,0)</f>
        <v>0</v>
      </c>
      <c r="F15" s="22">
        <f>ROUND(F14,0)</f>
        <v>0</v>
      </c>
    </row>
    <row r="16" spans="1:6" ht="15.75" x14ac:dyDescent="0.25">
      <c r="B16" s="84" t="s">
        <v>75</v>
      </c>
      <c r="C16" s="84"/>
      <c r="D16" s="20"/>
      <c r="E16" s="80">
        <f>ROUND(E15+F15,0)</f>
        <v>0</v>
      </c>
      <c r="F16" s="80"/>
    </row>
    <row r="17" spans="1:6" ht="15.75" x14ac:dyDescent="0.25">
      <c r="B17" s="83" t="s">
        <v>76</v>
      </c>
      <c r="C17" s="83"/>
      <c r="D17" s="21">
        <v>0.27</v>
      </c>
      <c r="E17" s="79">
        <f>ROUND(E16*D17,0)</f>
        <v>0</v>
      </c>
      <c r="F17" s="79"/>
    </row>
    <row r="18" spans="1:6" ht="15.75" x14ac:dyDescent="0.25">
      <c r="B18" s="83" t="s">
        <v>77</v>
      </c>
      <c r="C18" s="83"/>
      <c r="D18" s="18"/>
      <c r="E18" s="78">
        <f>ROUND(E16+E17,0)</f>
        <v>0</v>
      </c>
      <c r="F18" s="78"/>
    </row>
    <row r="21" spans="1:6" x14ac:dyDescent="0.25">
      <c r="F21" s="1"/>
    </row>
    <row r="26" spans="1:6" ht="15.75" x14ac:dyDescent="0.25">
      <c r="A26" s="76"/>
      <c r="B26" s="82" t="s">
        <v>185</v>
      </c>
      <c r="C26" s="82"/>
      <c r="D26" s="76"/>
    </row>
  </sheetData>
  <mergeCells count="12">
    <mergeCell ref="B26:C26"/>
    <mergeCell ref="B17:C17"/>
    <mergeCell ref="B18:C18"/>
    <mergeCell ref="B13:C13"/>
    <mergeCell ref="B14:C14"/>
    <mergeCell ref="B15:C15"/>
    <mergeCell ref="B16:C16"/>
    <mergeCell ref="E18:F18"/>
    <mergeCell ref="E17:F17"/>
    <mergeCell ref="E16:F16"/>
    <mergeCell ref="C12:F12"/>
    <mergeCell ref="A1:C1"/>
  </mergeCells>
  <pageMargins left="0.7" right="0.7" top="0.75" bottom="0.75" header="0.3" footer="0.3"/>
  <pageSetup paperSize="9" scale="95" fitToHeight="0" orientation="portrait" r:id="rId1"/>
  <headerFooter>
    <oddHeader>&amp;CZÁRADÉK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7"/>
  <sheetViews>
    <sheetView view="pageBreakPreview" zoomScale="55" zoomScaleNormal="100" zoomScaleSheetLayoutView="55" workbookViewId="0">
      <selection activeCell="G6" sqref="F3:G6"/>
    </sheetView>
  </sheetViews>
  <sheetFormatPr defaultRowHeight="15" x14ac:dyDescent="0.25"/>
  <cols>
    <col min="1" max="1" width="22.42578125" bestFit="1" customWidth="1"/>
    <col min="2" max="2" width="7.7109375" style="72" customWidth="1"/>
    <col min="3" max="3" width="42.42578125" customWidth="1"/>
    <col min="4" max="4" width="9.42578125" customWidth="1"/>
    <col min="5" max="10" width="12.42578125" bestFit="1" customWidth="1"/>
    <col min="11" max="11" width="13.140625" customWidth="1"/>
    <col min="12" max="12" width="11" bestFit="1" customWidth="1"/>
  </cols>
  <sheetData>
    <row r="1" spans="1:12" ht="26.25" thickBot="1" x14ac:dyDescent="0.3">
      <c r="A1" s="4" t="s">
        <v>10</v>
      </c>
      <c r="B1" s="5" t="s">
        <v>11</v>
      </c>
      <c r="C1" s="5" t="s">
        <v>12</v>
      </c>
      <c r="D1" s="6" t="s">
        <v>0</v>
      </c>
      <c r="E1" s="5" t="s">
        <v>1</v>
      </c>
      <c r="F1" s="11" t="s">
        <v>2</v>
      </c>
      <c r="G1" s="11" t="s">
        <v>3</v>
      </c>
      <c r="H1" s="11" t="s">
        <v>4</v>
      </c>
      <c r="I1" s="11" t="s">
        <v>5</v>
      </c>
      <c r="J1" s="12" t="s">
        <v>13</v>
      </c>
      <c r="K1" s="15">
        <f>SUM(K2:K16)</f>
        <v>0</v>
      </c>
      <c r="L1" s="16">
        <f>SUM(L2:L16)</f>
        <v>0</v>
      </c>
    </row>
    <row r="2" spans="1:12" x14ac:dyDescent="0.25">
      <c r="A2" s="17" t="s">
        <v>9</v>
      </c>
      <c r="E2" s="1"/>
      <c r="F2" s="1"/>
      <c r="G2" s="35"/>
      <c r="H2" s="35"/>
      <c r="I2" s="2"/>
    </row>
    <row r="3" spans="1:12" ht="195" x14ac:dyDescent="0.25">
      <c r="A3" s="17"/>
      <c r="B3" s="73" t="s">
        <v>172</v>
      </c>
      <c r="C3" s="73" t="s">
        <v>227</v>
      </c>
      <c r="D3">
        <v>6</v>
      </c>
      <c r="E3" t="s">
        <v>22</v>
      </c>
      <c r="F3" s="1"/>
      <c r="G3" s="1"/>
      <c r="H3" s="35">
        <f>D3*F3</f>
        <v>0</v>
      </c>
      <c r="I3" s="35">
        <f>D3*G3</f>
        <v>0</v>
      </c>
      <c r="J3" s="3"/>
    </row>
    <row r="4" spans="1:12" ht="210" x14ac:dyDescent="0.25">
      <c r="A4" s="17"/>
      <c r="B4" s="73" t="s">
        <v>172</v>
      </c>
      <c r="C4" s="73" t="s">
        <v>228</v>
      </c>
      <c r="D4">
        <v>1</v>
      </c>
      <c r="E4" t="s">
        <v>22</v>
      </c>
      <c r="F4" s="1"/>
      <c r="G4" s="1"/>
      <c r="H4" s="35">
        <f>D4*F4</f>
        <v>0</v>
      </c>
      <c r="I4" s="35">
        <f>D4*G4</f>
        <v>0</v>
      </c>
      <c r="J4" s="3"/>
    </row>
    <row r="5" spans="1:12" ht="240" x14ac:dyDescent="0.25">
      <c r="A5" s="17"/>
      <c r="B5" s="73" t="s">
        <v>172</v>
      </c>
      <c r="C5" s="73" t="s">
        <v>226</v>
      </c>
      <c r="D5">
        <v>2</v>
      </c>
      <c r="E5" t="s">
        <v>78</v>
      </c>
      <c r="F5" s="1"/>
      <c r="G5" s="1"/>
      <c r="H5" s="35">
        <f>D5*F5</f>
        <v>0</v>
      </c>
      <c r="I5" s="35">
        <f>D5*G5</f>
        <v>0</v>
      </c>
      <c r="J5" s="3"/>
    </row>
    <row r="6" spans="1:12" s="76" customFormat="1" ht="75.75" thickBot="1" x14ac:dyDescent="0.3">
      <c r="A6" s="17"/>
      <c r="B6" s="73" t="s">
        <v>172</v>
      </c>
      <c r="C6" s="73" t="s">
        <v>229</v>
      </c>
      <c r="D6" s="76">
        <v>2</v>
      </c>
      <c r="E6" s="76" t="s">
        <v>190</v>
      </c>
      <c r="F6" s="1"/>
      <c r="G6" s="1"/>
      <c r="H6" s="35">
        <f>D6*F6</f>
        <v>0</v>
      </c>
      <c r="I6" s="35">
        <f>D6*G6</f>
        <v>0</v>
      </c>
      <c r="J6" s="3"/>
    </row>
    <row r="7" spans="1:12" ht="15.75" thickBot="1" x14ac:dyDescent="0.3">
      <c r="A7" s="37" t="s">
        <v>8</v>
      </c>
      <c r="B7" s="61"/>
      <c r="C7" s="62"/>
      <c r="D7" s="62"/>
      <c r="E7" s="62"/>
      <c r="F7" s="62"/>
      <c r="G7" s="62"/>
      <c r="H7" s="62"/>
      <c r="I7" s="62"/>
      <c r="J7" s="36">
        <f>SUM(J3:J5)</f>
        <v>0</v>
      </c>
      <c r="K7" s="38">
        <f>SUM(H3:H6)</f>
        <v>0</v>
      </c>
      <c r="L7" s="38">
        <f>SUM(I3:I6)</f>
        <v>0</v>
      </c>
    </row>
  </sheetData>
  <pageMargins left="0.7" right="0.7" top="0.75" bottom="0.75" header="0.3" footer="0.3"/>
  <pageSetup paperSize="9" scale="55" fitToHeight="0" orientation="portrait" r:id="rId1"/>
  <headerFooter>
    <oddHeader>&amp;CD.1. NYÍLÁSZÁRÓ CSERE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L17"/>
  <sheetViews>
    <sheetView view="pageBreakPreview" zoomScale="85" zoomScaleNormal="85" zoomScaleSheetLayoutView="85" workbookViewId="0">
      <selection activeCell="F2" sqref="F2:G15"/>
    </sheetView>
  </sheetViews>
  <sheetFormatPr defaultRowHeight="15" x14ac:dyDescent="0.25"/>
  <cols>
    <col min="3" max="3" width="37.140625" customWidth="1"/>
    <col min="6" max="9" width="10" style="1" bestFit="1" customWidth="1"/>
    <col min="10" max="10" width="11.5703125" style="1" customWidth="1"/>
    <col min="11" max="12" width="12.5703125" style="1" bestFit="1" customWidth="1"/>
  </cols>
  <sheetData>
    <row r="1" spans="1:12" ht="26.25" thickBot="1" x14ac:dyDescent="0.3">
      <c r="A1" s="4" t="s">
        <v>10</v>
      </c>
      <c r="B1" s="5" t="s">
        <v>11</v>
      </c>
      <c r="C1" s="5" t="s">
        <v>12</v>
      </c>
      <c r="D1" s="6" t="s">
        <v>0</v>
      </c>
      <c r="E1" s="5" t="s">
        <v>1</v>
      </c>
      <c r="F1" s="11" t="s">
        <v>2</v>
      </c>
      <c r="G1" s="11" t="s">
        <v>3</v>
      </c>
      <c r="H1" s="11" t="s">
        <v>4</v>
      </c>
      <c r="I1" s="11" t="s">
        <v>5</v>
      </c>
      <c r="J1" s="12" t="s">
        <v>13</v>
      </c>
      <c r="K1" s="15">
        <f>SUM(K2:K40)</f>
        <v>0</v>
      </c>
      <c r="L1" s="16">
        <f>SUM(L2:L40)</f>
        <v>0</v>
      </c>
    </row>
    <row r="2" spans="1:12" ht="54" x14ac:dyDescent="0.25">
      <c r="A2" s="7">
        <v>1</v>
      </c>
      <c r="B2" s="8" t="s">
        <v>32</v>
      </c>
      <c r="C2" s="9" t="s">
        <v>33</v>
      </c>
      <c r="D2" s="10">
        <v>3.45</v>
      </c>
      <c r="E2" s="8" t="s">
        <v>20</v>
      </c>
      <c r="F2" s="13"/>
      <c r="G2" s="13"/>
      <c r="H2" s="13">
        <f>ROUND(D2*F2, 0)</f>
        <v>0</v>
      </c>
      <c r="I2" s="13">
        <f>ROUND(D2*G2, 0)</f>
        <v>0</v>
      </c>
      <c r="J2" s="14" t="s">
        <v>17</v>
      </c>
    </row>
    <row r="3" spans="1:12" x14ac:dyDescent="0.25">
      <c r="A3" s="7"/>
      <c r="B3" s="8"/>
      <c r="C3" s="8"/>
      <c r="D3" s="10"/>
      <c r="E3" s="8"/>
      <c r="F3" s="13"/>
      <c r="G3" s="13"/>
      <c r="H3" s="13"/>
      <c r="I3" s="13"/>
      <c r="J3" s="14"/>
    </row>
    <row r="4" spans="1:12" ht="41.25" x14ac:dyDescent="0.25">
      <c r="A4" s="7">
        <v>2</v>
      </c>
      <c r="B4" s="8" t="s">
        <v>34</v>
      </c>
      <c r="C4" s="9" t="s">
        <v>35</v>
      </c>
      <c r="D4" s="10">
        <v>10</v>
      </c>
      <c r="E4" s="8" t="s">
        <v>22</v>
      </c>
      <c r="F4" s="13"/>
      <c r="G4" s="13"/>
      <c r="H4" s="13">
        <f>ROUND(D4*F4, 0)</f>
        <v>0</v>
      </c>
      <c r="I4" s="13">
        <f>ROUND(D4*G4, 0)</f>
        <v>0</v>
      </c>
      <c r="J4" s="14" t="s">
        <v>17</v>
      </c>
    </row>
    <row r="5" spans="1:12" x14ac:dyDescent="0.25">
      <c r="A5" s="7"/>
      <c r="B5" s="8"/>
      <c r="C5" s="8"/>
      <c r="D5" s="10"/>
      <c r="E5" s="8"/>
      <c r="F5" s="13"/>
      <c r="G5" s="13"/>
      <c r="H5" s="13"/>
      <c r="I5" s="13"/>
      <c r="J5" s="14"/>
    </row>
    <row r="6" spans="1:12" ht="38.25" x14ac:dyDescent="0.25">
      <c r="A6" s="7">
        <v>3</v>
      </c>
      <c r="B6" s="8" t="s">
        <v>36</v>
      </c>
      <c r="C6" s="9" t="s">
        <v>37</v>
      </c>
      <c r="D6" s="10">
        <v>60</v>
      </c>
      <c r="E6" s="8" t="s">
        <v>20</v>
      </c>
      <c r="F6" s="13"/>
      <c r="G6" s="13"/>
      <c r="H6" s="13">
        <f>ROUND(D6*F6, 0)</f>
        <v>0</v>
      </c>
      <c r="I6" s="13">
        <f>ROUND(D6*G6, 0)</f>
        <v>0</v>
      </c>
      <c r="J6" s="14" t="s">
        <v>17</v>
      </c>
    </row>
    <row r="7" spans="1:12" x14ac:dyDescent="0.25">
      <c r="A7" s="7"/>
      <c r="B7" s="8"/>
      <c r="C7" s="8"/>
      <c r="D7" s="10"/>
      <c r="E7" s="8"/>
      <c r="F7" s="13"/>
      <c r="G7" s="13"/>
      <c r="H7" s="13"/>
      <c r="I7" s="13"/>
      <c r="J7" s="14"/>
    </row>
    <row r="8" spans="1:12" x14ac:dyDescent="0.25">
      <c r="A8" s="4"/>
      <c r="B8" s="5"/>
      <c r="C8" s="5" t="s">
        <v>23</v>
      </c>
      <c r="D8" s="6"/>
      <c r="E8" s="5"/>
      <c r="F8" s="11"/>
      <c r="G8" s="11"/>
      <c r="H8" s="11"/>
      <c r="I8" s="11"/>
      <c r="J8" s="12"/>
      <c r="K8" s="11">
        <f>ROUND(SUM(H2:H7),0)</f>
        <v>0</v>
      </c>
      <c r="L8" s="11">
        <f>ROUND(SUM(I2:I7),0)</f>
        <v>0</v>
      </c>
    </row>
    <row r="10" spans="1:12" ht="65.25" x14ac:dyDescent="0.25">
      <c r="A10" s="7">
        <v>1</v>
      </c>
      <c r="B10" s="8" t="s">
        <v>38</v>
      </c>
      <c r="C10" s="9" t="s">
        <v>39</v>
      </c>
      <c r="D10" s="10">
        <v>0.2</v>
      </c>
      <c r="E10" s="8" t="s">
        <v>20</v>
      </c>
      <c r="F10" s="13"/>
      <c r="G10" s="13"/>
      <c r="H10" s="13">
        <f>ROUND(D10*F10, 0)</f>
        <v>0</v>
      </c>
      <c r="I10" s="13">
        <f>ROUND(D10*G10, 0)</f>
        <v>0</v>
      </c>
      <c r="J10" s="14" t="s">
        <v>17</v>
      </c>
    </row>
    <row r="11" spans="1:12" x14ac:dyDescent="0.25">
      <c r="A11" s="7"/>
      <c r="B11" s="8"/>
      <c r="C11" s="8"/>
      <c r="D11" s="10"/>
      <c r="E11" s="8"/>
      <c r="F11" s="13"/>
      <c r="G11" s="13"/>
      <c r="H11" s="13"/>
      <c r="I11" s="13"/>
      <c r="J11" s="14"/>
    </row>
    <row r="12" spans="1:12" x14ac:dyDescent="0.25">
      <c r="A12" s="7"/>
      <c r="B12" s="8"/>
      <c r="C12" s="8"/>
      <c r="D12" s="10"/>
      <c r="E12" s="8"/>
      <c r="F12" s="13"/>
      <c r="G12" s="13"/>
      <c r="H12" s="13"/>
      <c r="I12" s="13"/>
      <c r="J12" s="14"/>
    </row>
    <row r="13" spans="1:12" x14ac:dyDescent="0.25">
      <c r="A13" s="4"/>
      <c r="B13" s="5"/>
      <c r="C13" s="5" t="s">
        <v>23</v>
      </c>
      <c r="D13" s="6"/>
      <c r="E13" s="5"/>
      <c r="F13" s="11"/>
      <c r="G13" s="11"/>
      <c r="H13" s="11"/>
      <c r="I13" s="11"/>
      <c r="J13" s="12"/>
      <c r="K13" s="11">
        <f>ROUND(SUM(H10:H12),0)</f>
        <v>0</v>
      </c>
      <c r="L13" s="11">
        <f>ROUND(SUM(I10:I12),0)</f>
        <v>0</v>
      </c>
    </row>
    <row r="15" spans="1:12" ht="51" x14ac:dyDescent="0.25">
      <c r="A15" s="7">
        <v>1</v>
      </c>
      <c r="B15" s="8" t="s">
        <v>64</v>
      </c>
      <c r="C15" s="9" t="s">
        <v>65</v>
      </c>
      <c r="D15" s="10">
        <v>0.4</v>
      </c>
      <c r="E15" s="8" t="s">
        <v>20</v>
      </c>
      <c r="F15" s="13"/>
      <c r="G15" s="13"/>
      <c r="H15" s="13">
        <f>ROUND(D15*F15, 0)</f>
        <v>0</v>
      </c>
      <c r="I15" s="13">
        <f>ROUND(D15*G15, 0)</f>
        <v>0</v>
      </c>
      <c r="J15" s="14" t="s">
        <v>17</v>
      </c>
    </row>
    <row r="16" spans="1:12" x14ac:dyDescent="0.25">
      <c r="A16" s="7"/>
      <c r="B16" s="8"/>
      <c r="C16" s="8"/>
      <c r="D16" s="10"/>
      <c r="E16" s="8"/>
      <c r="F16" s="13"/>
      <c r="G16" s="13"/>
      <c r="H16" s="13"/>
      <c r="I16" s="13"/>
      <c r="J16" s="14"/>
    </row>
    <row r="17" spans="1:12" x14ac:dyDescent="0.25">
      <c r="A17" s="4"/>
      <c r="B17" s="5"/>
      <c r="C17" s="5" t="s">
        <v>23</v>
      </c>
      <c r="D17" s="6"/>
      <c r="E17" s="5"/>
      <c r="F17" s="11"/>
      <c r="G17" s="11"/>
      <c r="H17" s="11"/>
      <c r="I17" s="11"/>
      <c r="J17" s="12"/>
      <c r="K17" s="11">
        <f>ROUND(SUM(H15:H16),0)</f>
        <v>0</v>
      </c>
      <c r="L17" s="11">
        <f>ROUND(SUM(I15:I16),0)</f>
        <v>0</v>
      </c>
    </row>
  </sheetData>
  <pageMargins left="0.7" right="0.7" top="0.75" bottom="0.75" header="0.3" footer="0.3"/>
  <pageSetup paperSize="9" scale="58" fitToHeight="0" orientation="portrait" r:id="rId1"/>
  <headerFooter>
    <oddHeader>&amp;CE. KÜLTÉRI MUNKÁK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N26"/>
  <sheetViews>
    <sheetView view="pageBreakPreview" zoomScaleNormal="100" zoomScaleSheetLayoutView="100" workbookViewId="0">
      <selection activeCell="D21" sqref="D21"/>
    </sheetView>
  </sheetViews>
  <sheetFormatPr defaultRowHeight="15" x14ac:dyDescent="0.25"/>
  <cols>
    <col min="1" max="1" width="30.85546875" style="17" bestFit="1" customWidth="1"/>
    <col min="2" max="2" width="26.7109375" bestFit="1" customWidth="1"/>
    <col min="3" max="3" width="14.140625" style="1" bestFit="1" customWidth="1"/>
    <col min="4" max="4" width="15" style="1" bestFit="1" customWidth="1"/>
    <col min="5" max="5" width="16.28515625" style="2" customWidth="1"/>
    <col min="11" max="11" width="13.85546875" style="1" bestFit="1" customWidth="1"/>
    <col min="12" max="12" width="15.42578125" style="1" bestFit="1" customWidth="1"/>
    <col min="14" max="14" width="12.7109375" style="1" bestFit="1" customWidth="1"/>
  </cols>
  <sheetData>
    <row r="3" spans="1:14" ht="30" x14ac:dyDescent="0.25">
      <c r="A3" s="68"/>
      <c r="B3" s="69"/>
      <c r="C3" s="34" t="s">
        <v>4</v>
      </c>
      <c r="D3" s="34" t="s">
        <v>5</v>
      </c>
      <c r="E3" s="70" t="s">
        <v>6</v>
      </c>
    </row>
    <row r="4" spans="1:14" x14ac:dyDescent="0.25">
      <c r="A4" s="17" t="s">
        <v>161</v>
      </c>
      <c r="B4" t="s">
        <v>157</v>
      </c>
      <c r="C4" s="1">
        <f>'A.1. Hőellátás'!G68</f>
        <v>0</v>
      </c>
      <c r="D4" s="1">
        <f>'A.1. Hőellátás'!H68</f>
        <v>0</v>
      </c>
      <c r="E4" s="3">
        <f>SUM(C4:D4)</f>
        <v>0</v>
      </c>
    </row>
    <row r="5" spans="1:14" x14ac:dyDescent="0.25">
      <c r="B5" t="s">
        <v>158</v>
      </c>
      <c r="C5" s="1">
        <f>'A.2. Egyéb gépészeti költségek'!G8</f>
        <v>0</v>
      </c>
      <c r="D5" s="1">
        <f>'A.2. Egyéb gépészeti költségek'!H8</f>
        <v>0</v>
      </c>
      <c r="E5" s="3">
        <f t="shared" ref="E5:E24" si="0">SUM(C5:D5)</f>
        <v>0</v>
      </c>
    </row>
    <row r="6" spans="1:14" x14ac:dyDescent="0.25">
      <c r="B6" t="s">
        <v>159</v>
      </c>
      <c r="C6" s="1">
        <f>'A.3. Gépészet Kőműves'!K8</f>
        <v>0</v>
      </c>
      <c r="D6" s="1">
        <f>'A.3. Gépészet Kőműves'!L8</f>
        <v>0</v>
      </c>
      <c r="E6" s="3">
        <f t="shared" si="0"/>
        <v>0</v>
      </c>
      <c r="G6" s="75"/>
      <c r="H6" s="75"/>
    </row>
    <row r="7" spans="1:14" s="25" customFormat="1" ht="15.75" thickBot="1" x14ac:dyDescent="0.3">
      <c r="A7" s="24"/>
      <c r="B7" s="25" t="s">
        <v>160</v>
      </c>
      <c r="C7" s="26">
        <f>'A.4. Gépészet gipszkarton'!K1</f>
        <v>0</v>
      </c>
      <c r="D7" s="26">
        <f>'A.4. Gépészet gipszkarton'!L1</f>
        <v>0</v>
      </c>
      <c r="E7" s="3">
        <f t="shared" si="0"/>
        <v>0</v>
      </c>
      <c r="K7" s="26"/>
      <c r="L7" s="26"/>
      <c r="N7" s="26"/>
    </row>
    <row r="8" spans="1:14" ht="15.75" thickBot="1" x14ac:dyDescent="0.3">
      <c r="A8" s="37" t="s">
        <v>7</v>
      </c>
      <c r="B8" s="61"/>
      <c r="C8" s="38">
        <f t="shared" ref="C8:D8" si="1">SUM(C4:C7)</f>
        <v>0</v>
      </c>
      <c r="D8" s="63">
        <f t="shared" si="1"/>
        <v>0</v>
      </c>
      <c r="E8" s="64">
        <f t="shared" si="0"/>
        <v>0</v>
      </c>
      <c r="G8" s="71"/>
      <c r="H8" s="71"/>
    </row>
    <row r="9" spans="1:14" x14ac:dyDescent="0.25">
      <c r="E9" s="3">
        <f t="shared" si="0"/>
        <v>0</v>
      </c>
    </row>
    <row r="10" spans="1:14" x14ac:dyDescent="0.25">
      <c r="A10" s="17" t="s">
        <v>162</v>
      </c>
      <c r="B10" t="s">
        <v>163</v>
      </c>
      <c r="C10" s="1">
        <f>'B.1. Fürdőszoba'!K1</f>
        <v>0</v>
      </c>
      <c r="D10" s="1">
        <f>'B.1. Fürdőszoba'!L1</f>
        <v>0</v>
      </c>
      <c r="E10" s="3">
        <f t="shared" si="0"/>
        <v>0</v>
      </c>
    </row>
    <row r="11" spans="1:14" s="76" customFormat="1" ht="15.75" thickBot="1" x14ac:dyDescent="0.3">
      <c r="A11" s="17"/>
      <c r="B11" s="76" t="s">
        <v>225</v>
      </c>
      <c r="C11" s="1">
        <f>'B.2. Fürdőszoba kiegészítők'!K1</f>
        <v>0</v>
      </c>
      <c r="D11" s="1">
        <f>'B.2. Fürdőszoba kiegészítők'!L1</f>
        <v>0</v>
      </c>
      <c r="E11" s="3"/>
      <c r="K11" s="1"/>
      <c r="L11" s="1"/>
      <c r="N11" s="1"/>
    </row>
    <row r="12" spans="1:14" ht="15.75" thickBot="1" x14ac:dyDescent="0.3">
      <c r="A12" s="37" t="s">
        <v>164</v>
      </c>
      <c r="B12" s="61"/>
      <c r="C12" s="38">
        <f>SUM(C10:C11)</f>
        <v>0</v>
      </c>
      <c r="D12" s="63">
        <f>SUM(D10:D11)</f>
        <v>0</v>
      </c>
      <c r="E12" s="64">
        <f t="shared" si="0"/>
        <v>0</v>
      </c>
    </row>
    <row r="13" spans="1:14" x14ac:dyDescent="0.25">
      <c r="E13" s="3">
        <f t="shared" si="0"/>
        <v>0</v>
      </c>
    </row>
    <row r="14" spans="1:14" ht="15.75" thickBot="1" x14ac:dyDescent="0.3">
      <c r="A14" s="17" t="s">
        <v>165</v>
      </c>
      <c r="B14" t="s">
        <v>163</v>
      </c>
      <c r="C14" s="1">
        <f>'C.1. Szoba felújítás'!K1</f>
        <v>0</v>
      </c>
      <c r="D14" s="1">
        <f>'C.1. Szoba felújítás'!L1</f>
        <v>0</v>
      </c>
      <c r="E14" s="3">
        <f t="shared" si="0"/>
        <v>0</v>
      </c>
    </row>
    <row r="15" spans="1:14" ht="15.75" thickBot="1" x14ac:dyDescent="0.3">
      <c r="A15" s="37" t="s">
        <v>166</v>
      </c>
      <c r="B15" s="61"/>
      <c r="C15" s="38">
        <f>SUM(C14:C14)</f>
        <v>0</v>
      </c>
      <c r="D15" s="63">
        <f>SUM(D14:D14)</f>
        <v>0</v>
      </c>
      <c r="E15" s="64">
        <f t="shared" si="0"/>
        <v>0</v>
      </c>
    </row>
    <row r="16" spans="1:14" x14ac:dyDescent="0.25">
      <c r="E16" s="3">
        <f t="shared" si="0"/>
        <v>0</v>
      </c>
    </row>
    <row r="17" spans="1:5" ht="15.75" thickBot="1" x14ac:dyDescent="0.3">
      <c r="A17" s="17" t="s">
        <v>167</v>
      </c>
      <c r="B17" t="s">
        <v>170</v>
      </c>
      <c r="C17" s="1">
        <f>'D.1. Nyílászárócsere'!K1</f>
        <v>0</v>
      </c>
      <c r="D17" s="1">
        <f>'D.1. Nyílászárócsere'!L1</f>
        <v>0</v>
      </c>
      <c r="E17" s="3">
        <f t="shared" si="0"/>
        <v>0</v>
      </c>
    </row>
    <row r="18" spans="1:5" ht="15.75" thickBot="1" x14ac:dyDescent="0.3">
      <c r="A18" s="37" t="s">
        <v>168</v>
      </c>
      <c r="B18" s="61"/>
      <c r="C18" s="38">
        <f t="shared" ref="C18:D18" si="2">SUM(C17:C17)</f>
        <v>0</v>
      </c>
      <c r="D18" s="63">
        <f t="shared" si="2"/>
        <v>0</v>
      </c>
      <c r="E18" s="64">
        <f t="shared" si="0"/>
        <v>0</v>
      </c>
    </row>
    <row r="19" spans="1:5" x14ac:dyDescent="0.25">
      <c r="E19" s="3">
        <f t="shared" si="0"/>
        <v>0</v>
      </c>
    </row>
    <row r="20" spans="1:5" x14ac:dyDescent="0.25">
      <c r="A20" s="17" t="s">
        <v>169</v>
      </c>
      <c r="B20" t="s">
        <v>232</v>
      </c>
      <c r="C20" s="1">
        <f>'E. Kültéri munkák'!K1</f>
        <v>0</v>
      </c>
      <c r="D20" s="1">
        <f>'E. Kültéri munkák'!L1</f>
        <v>0</v>
      </c>
      <c r="E20" s="3">
        <f t="shared" si="0"/>
        <v>0</v>
      </c>
    </row>
    <row r="21" spans="1:5" ht="15.75" thickBot="1" x14ac:dyDescent="0.3">
      <c r="E21" s="3">
        <f t="shared" si="0"/>
        <v>0</v>
      </c>
    </row>
    <row r="22" spans="1:5" ht="15.75" thickBot="1" x14ac:dyDescent="0.3">
      <c r="A22" s="37" t="s">
        <v>171</v>
      </c>
      <c r="B22" s="61"/>
      <c r="C22" s="38">
        <f>SUM(C20:C21)</f>
        <v>0</v>
      </c>
      <c r="D22" s="63">
        <f>SUM(D20:D21)</f>
        <v>0</v>
      </c>
      <c r="E22" s="64">
        <f t="shared" si="0"/>
        <v>0</v>
      </c>
    </row>
    <row r="23" spans="1:5" ht="15.75" thickBot="1" x14ac:dyDescent="0.3"/>
    <row r="24" spans="1:5" ht="15.75" thickBot="1" x14ac:dyDescent="0.3">
      <c r="A24" s="65" t="s">
        <v>156</v>
      </c>
      <c r="B24" s="66"/>
      <c r="C24" s="67">
        <f>SUM(C22,C18,C15,C12,C8)</f>
        <v>0</v>
      </c>
      <c r="D24" s="16">
        <f>SUM(D22,D18,D15,D12,D8)</f>
        <v>0</v>
      </c>
      <c r="E24" s="64">
        <f t="shared" si="0"/>
        <v>0</v>
      </c>
    </row>
    <row r="26" spans="1:5" ht="15.75" x14ac:dyDescent="0.25">
      <c r="A26" s="23"/>
      <c r="B26" s="20"/>
    </row>
  </sheetData>
  <pageMargins left="0.7" right="0.7" top="0.75" bottom="0.75" header="0.3" footer="0.3"/>
  <pageSetup paperSize="9" scale="84" fitToHeight="0" orientation="portrait" r:id="rId1"/>
  <headerFooter>
    <oddHeader>&amp;CÖSSZESÍTÉS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0"/>
  <sheetViews>
    <sheetView view="pageBreakPreview" zoomScaleNormal="70" zoomScaleSheetLayoutView="100" workbookViewId="0">
      <selection activeCell="L14" sqref="L14"/>
    </sheetView>
  </sheetViews>
  <sheetFormatPr defaultColWidth="9.140625" defaultRowHeight="12.75" x14ac:dyDescent="0.25"/>
  <cols>
    <col min="1" max="1" width="2.7109375" style="45" customWidth="1"/>
    <col min="2" max="2" width="40.7109375" style="44" customWidth="1"/>
    <col min="3" max="3" width="3.7109375" style="45" customWidth="1"/>
    <col min="4" max="4" width="2.7109375" style="45" customWidth="1"/>
    <col min="5" max="6" width="8.7109375" style="48" customWidth="1"/>
    <col min="7" max="8" width="11" style="44" customWidth="1"/>
    <col min="9" max="9" width="14.140625" style="44" customWidth="1"/>
    <col min="10" max="16384" width="9.140625" style="44"/>
  </cols>
  <sheetData>
    <row r="1" spans="1:8" ht="30" customHeight="1" x14ac:dyDescent="0.25">
      <c r="A1" s="39" t="s">
        <v>86</v>
      </c>
      <c r="B1" s="40" t="s">
        <v>70</v>
      </c>
      <c r="C1" s="41" t="s">
        <v>87</v>
      </c>
      <c r="D1" s="41" t="s">
        <v>88</v>
      </c>
      <c r="E1" s="42" t="s">
        <v>2</v>
      </c>
      <c r="F1" s="42" t="s">
        <v>89</v>
      </c>
      <c r="G1" s="43" t="s">
        <v>4</v>
      </c>
      <c r="H1" s="43" t="s">
        <v>5</v>
      </c>
    </row>
    <row r="2" spans="1:8" x14ac:dyDescent="0.25">
      <c r="A2" s="45">
        <v>1</v>
      </c>
      <c r="B2" s="46" t="s">
        <v>90</v>
      </c>
      <c r="C2" s="47">
        <v>1</v>
      </c>
      <c r="D2" s="47" t="s">
        <v>22</v>
      </c>
      <c r="G2" s="49">
        <f t="shared" ref="G2:G16" si="0">C2*E2</f>
        <v>0</v>
      </c>
      <c r="H2" s="49">
        <f t="shared" ref="H2:H16" si="1">F2*C2</f>
        <v>0</v>
      </c>
    </row>
    <row r="3" spans="1:8" x14ac:dyDescent="0.25">
      <c r="A3" s="45">
        <v>2</v>
      </c>
      <c r="B3" s="46" t="s">
        <v>91</v>
      </c>
      <c r="C3" s="47">
        <v>87</v>
      </c>
      <c r="D3" s="47" t="s">
        <v>22</v>
      </c>
      <c r="G3" s="49">
        <f t="shared" si="0"/>
        <v>0</v>
      </c>
      <c r="H3" s="49">
        <f t="shared" si="1"/>
        <v>0</v>
      </c>
    </row>
    <row r="4" spans="1:8" x14ac:dyDescent="0.25">
      <c r="A4" s="45">
        <v>3</v>
      </c>
      <c r="B4" s="46" t="s">
        <v>92</v>
      </c>
      <c r="C4" s="47">
        <v>1</v>
      </c>
      <c r="D4" s="47" t="s">
        <v>93</v>
      </c>
      <c r="G4" s="49">
        <f t="shared" si="0"/>
        <v>0</v>
      </c>
      <c r="H4" s="49">
        <f t="shared" si="1"/>
        <v>0</v>
      </c>
    </row>
    <row r="5" spans="1:8" ht="25.5" x14ac:dyDescent="0.25">
      <c r="A5" s="45">
        <v>4</v>
      </c>
      <c r="B5" s="46" t="s">
        <v>94</v>
      </c>
      <c r="C5" s="47">
        <v>850</v>
      </c>
      <c r="D5" s="47" t="s">
        <v>66</v>
      </c>
      <c r="G5" s="49">
        <f t="shared" si="0"/>
        <v>0</v>
      </c>
      <c r="H5" s="49">
        <f t="shared" si="1"/>
        <v>0</v>
      </c>
    </row>
    <row r="6" spans="1:8" x14ac:dyDescent="0.25">
      <c r="A6" s="45">
        <v>5</v>
      </c>
      <c r="B6" s="46" t="s">
        <v>95</v>
      </c>
      <c r="C6" s="47">
        <v>6</v>
      </c>
      <c r="D6" s="47" t="s">
        <v>22</v>
      </c>
      <c r="G6" s="49">
        <f t="shared" si="0"/>
        <v>0</v>
      </c>
      <c r="H6" s="49">
        <f t="shared" si="1"/>
        <v>0</v>
      </c>
    </row>
    <row r="7" spans="1:8" x14ac:dyDescent="0.25">
      <c r="A7" s="45">
        <v>6</v>
      </c>
      <c r="B7" s="46" t="s">
        <v>96</v>
      </c>
      <c r="C7" s="47">
        <v>12</v>
      </c>
      <c r="D7" s="47" t="s">
        <v>22</v>
      </c>
      <c r="G7" s="49">
        <f t="shared" si="0"/>
        <v>0</v>
      </c>
      <c r="H7" s="49">
        <f t="shared" si="1"/>
        <v>0</v>
      </c>
    </row>
    <row r="8" spans="1:8" x14ac:dyDescent="0.25">
      <c r="A8" s="45">
        <v>7</v>
      </c>
      <c r="B8" s="46" t="s">
        <v>97</v>
      </c>
      <c r="C8" s="47">
        <v>2</v>
      </c>
      <c r="D8" s="47" t="s">
        <v>22</v>
      </c>
      <c r="G8" s="49">
        <f t="shared" si="0"/>
        <v>0</v>
      </c>
      <c r="H8" s="49">
        <f t="shared" si="1"/>
        <v>0</v>
      </c>
    </row>
    <row r="9" spans="1:8" ht="25.5" x14ac:dyDescent="0.25">
      <c r="A9" s="45">
        <v>8</v>
      </c>
      <c r="B9" s="46" t="s">
        <v>98</v>
      </c>
      <c r="C9" s="47">
        <v>1</v>
      </c>
      <c r="D9" s="47" t="s">
        <v>93</v>
      </c>
      <c r="G9" s="49">
        <f t="shared" si="0"/>
        <v>0</v>
      </c>
      <c r="H9" s="49">
        <f t="shared" si="1"/>
        <v>0</v>
      </c>
    </row>
    <row r="10" spans="1:8" ht="38.25" x14ac:dyDescent="0.25">
      <c r="A10" s="45">
        <v>9</v>
      </c>
      <c r="B10" s="46" t="s">
        <v>99</v>
      </c>
      <c r="C10" s="47">
        <v>24</v>
      </c>
      <c r="D10" s="47" t="s">
        <v>93</v>
      </c>
      <c r="G10" s="49">
        <f t="shared" si="0"/>
        <v>0</v>
      </c>
      <c r="H10" s="49">
        <f t="shared" si="1"/>
        <v>0</v>
      </c>
    </row>
    <row r="11" spans="1:8" ht="38.25" x14ac:dyDescent="0.25">
      <c r="A11" s="45">
        <v>10</v>
      </c>
      <c r="B11" s="46" t="s">
        <v>100</v>
      </c>
      <c r="C11" s="47">
        <v>1</v>
      </c>
      <c r="D11" s="47" t="s">
        <v>93</v>
      </c>
      <c r="G11" s="49">
        <f t="shared" si="0"/>
        <v>0</v>
      </c>
      <c r="H11" s="49">
        <f t="shared" si="1"/>
        <v>0</v>
      </c>
    </row>
    <row r="12" spans="1:8" ht="38.25" x14ac:dyDescent="0.25">
      <c r="A12" s="45">
        <v>11</v>
      </c>
      <c r="B12" s="46" t="s">
        <v>101</v>
      </c>
      <c r="C12" s="47">
        <v>6</v>
      </c>
      <c r="D12" s="47" t="s">
        <v>93</v>
      </c>
      <c r="G12" s="49">
        <f t="shared" si="0"/>
        <v>0</v>
      </c>
      <c r="H12" s="49">
        <f t="shared" si="1"/>
        <v>0</v>
      </c>
    </row>
    <row r="13" spans="1:8" ht="38.25" x14ac:dyDescent="0.25">
      <c r="A13" s="45">
        <v>12</v>
      </c>
      <c r="B13" s="46" t="s">
        <v>102</v>
      </c>
      <c r="C13" s="47">
        <v>2</v>
      </c>
      <c r="D13" s="47" t="s">
        <v>93</v>
      </c>
      <c r="G13" s="49">
        <f t="shared" si="0"/>
        <v>0</v>
      </c>
      <c r="H13" s="49">
        <f t="shared" si="1"/>
        <v>0</v>
      </c>
    </row>
    <row r="14" spans="1:8" ht="38.25" x14ac:dyDescent="0.25">
      <c r="A14" s="45">
        <v>13</v>
      </c>
      <c r="B14" s="46" t="s">
        <v>103</v>
      </c>
      <c r="C14" s="47">
        <v>3</v>
      </c>
      <c r="D14" s="47" t="s">
        <v>93</v>
      </c>
      <c r="G14" s="49">
        <f t="shared" si="0"/>
        <v>0</v>
      </c>
      <c r="H14" s="49">
        <f t="shared" si="1"/>
        <v>0</v>
      </c>
    </row>
    <row r="15" spans="1:8" ht="38.25" x14ac:dyDescent="0.25">
      <c r="A15" s="45">
        <v>14</v>
      </c>
      <c r="B15" s="46" t="s">
        <v>104</v>
      </c>
      <c r="C15" s="47">
        <v>10</v>
      </c>
      <c r="D15" s="47" t="s">
        <v>93</v>
      </c>
      <c r="G15" s="49">
        <f t="shared" si="0"/>
        <v>0</v>
      </c>
      <c r="H15" s="49">
        <f t="shared" si="1"/>
        <v>0</v>
      </c>
    </row>
    <row r="16" spans="1:8" ht="38.25" x14ac:dyDescent="0.25">
      <c r="A16" s="45">
        <v>15</v>
      </c>
      <c r="B16" s="46" t="s">
        <v>105</v>
      </c>
      <c r="C16" s="47">
        <v>25</v>
      </c>
      <c r="D16" s="47" t="s">
        <v>93</v>
      </c>
      <c r="G16" s="49">
        <f t="shared" si="0"/>
        <v>0</v>
      </c>
      <c r="H16" s="49">
        <f t="shared" si="1"/>
        <v>0</v>
      </c>
    </row>
    <row r="17" spans="1:8" ht="38.25" x14ac:dyDescent="0.25">
      <c r="A17" s="45">
        <v>16</v>
      </c>
      <c r="B17" s="46" t="s">
        <v>106</v>
      </c>
      <c r="C17" s="47">
        <v>14</v>
      </c>
      <c r="D17" s="47" t="s">
        <v>93</v>
      </c>
      <c r="G17" s="49">
        <f>C17*E17</f>
        <v>0</v>
      </c>
      <c r="H17" s="49">
        <f>F17*C17</f>
        <v>0</v>
      </c>
    </row>
    <row r="18" spans="1:8" ht="38.25" x14ac:dyDescent="0.25">
      <c r="A18" s="45">
        <v>17</v>
      </c>
      <c r="B18" s="46" t="s">
        <v>107</v>
      </c>
      <c r="C18" s="47">
        <v>1</v>
      </c>
      <c r="D18" s="47" t="s">
        <v>93</v>
      </c>
      <c r="G18" s="49">
        <f>C18*E18</f>
        <v>0</v>
      </c>
      <c r="H18" s="49">
        <f>F18*C18</f>
        <v>0</v>
      </c>
    </row>
    <row r="19" spans="1:8" ht="38.25" x14ac:dyDescent="0.25">
      <c r="A19" s="45">
        <v>18</v>
      </c>
      <c r="B19" s="46" t="s">
        <v>108</v>
      </c>
      <c r="C19" s="45">
        <v>2</v>
      </c>
      <c r="D19" s="45" t="s">
        <v>22</v>
      </c>
      <c r="G19" s="49">
        <f t="shared" ref="G19:G67" si="2">C19*E19</f>
        <v>0</v>
      </c>
      <c r="H19" s="49">
        <f t="shared" ref="H19:H66" si="3">F19*C19</f>
        <v>0</v>
      </c>
    </row>
    <row r="20" spans="1:8" ht="38.25" x14ac:dyDescent="0.25">
      <c r="A20" s="45">
        <v>19</v>
      </c>
      <c r="B20" s="46" t="s">
        <v>109</v>
      </c>
      <c r="C20" s="45">
        <v>3</v>
      </c>
      <c r="D20" s="45" t="s">
        <v>22</v>
      </c>
      <c r="G20" s="49">
        <f t="shared" si="2"/>
        <v>0</v>
      </c>
      <c r="H20" s="49">
        <f t="shared" si="3"/>
        <v>0</v>
      </c>
    </row>
    <row r="21" spans="1:8" ht="51" x14ac:dyDescent="0.25">
      <c r="A21" s="45">
        <v>20</v>
      </c>
      <c r="B21" s="46" t="s">
        <v>110</v>
      </c>
      <c r="C21" s="45">
        <v>88</v>
      </c>
      <c r="D21" s="45" t="s">
        <v>22</v>
      </c>
      <c r="G21" s="49">
        <f>C21*E21</f>
        <v>0</v>
      </c>
      <c r="H21" s="49">
        <f>F21*C21</f>
        <v>0</v>
      </c>
    </row>
    <row r="22" spans="1:8" ht="51" x14ac:dyDescent="0.25">
      <c r="A22" s="45">
        <v>21</v>
      </c>
      <c r="B22" s="46" t="s">
        <v>111</v>
      </c>
      <c r="C22" s="45">
        <v>3</v>
      </c>
      <c r="D22" s="45" t="s">
        <v>22</v>
      </c>
      <c r="G22" s="49">
        <f>C22*E22</f>
        <v>0</v>
      </c>
      <c r="H22" s="49">
        <f>F22*C22</f>
        <v>0</v>
      </c>
    </row>
    <row r="23" spans="1:8" ht="51" x14ac:dyDescent="0.25">
      <c r="A23" s="45">
        <v>22</v>
      </c>
      <c r="B23" s="46" t="s">
        <v>112</v>
      </c>
      <c r="C23" s="45">
        <v>91</v>
      </c>
      <c r="D23" s="45" t="s">
        <v>22</v>
      </c>
      <c r="G23" s="49">
        <f t="shared" ref="G23:G25" si="4">C23*E23</f>
        <v>0</v>
      </c>
      <c r="H23" s="49">
        <f t="shared" ref="H23:H25" si="5">F23*C23</f>
        <v>0</v>
      </c>
    </row>
    <row r="24" spans="1:8" ht="38.25" x14ac:dyDescent="0.25">
      <c r="A24" s="45">
        <v>23</v>
      </c>
      <c r="B24" s="46" t="s">
        <v>113</v>
      </c>
      <c r="C24" s="45">
        <v>91</v>
      </c>
      <c r="D24" s="45" t="s">
        <v>22</v>
      </c>
      <c r="G24" s="49">
        <f t="shared" si="4"/>
        <v>0</v>
      </c>
      <c r="H24" s="49">
        <f t="shared" si="5"/>
        <v>0</v>
      </c>
    </row>
    <row r="25" spans="1:8" ht="25.5" x14ac:dyDescent="0.25">
      <c r="A25" s="45">
        <v>24</v>
      </c>
      <c r="B25" s="46" t="s">
        <v>114</v>
      </c>
      <c r="C25" s="45">
        <v>91</v>
      </c>
      <c r="D25" s="45" t="s">
        <v>22</v>
      </c>
      <c r="G25" s="49">
        <f t="shared" si="4"/>
        <v>0</v>
      </c>
      <c r="H25" s="49">
        <f t="shared" si="5"/>
        <v>0</v>
      </c>
    </row>
    <row r="26" spans="1:8" ht="38.25" x14ac:dyDescent="0.25">
      <c r="A26" s="45">
        <v>25</v>
      </c>
      <c r="B26" s="46" t="s">
        <v>115</v>
      </c>
      <c r="C26" s="45">
        <v>1</v>
      </c>
      <c r="D26" s="45" t="s">
        <v>22</v>
      </c>
      <c r="G26" s="49">
        <f>C26*E26</f>
        <v>0</v>
      </c>
      <c r="H26" s="49">
        <f>F26*C26</f>
        <v>0</v>
      </c>
    </row>
    <row r="27" spans="1:8" ht="38.25" x14ac:dyDescent="0.25">
      <c r="A27" s="45">
        <v>26</v>
      </c>
      <c r="B27" s="46" t="s">
        <v>176</v>
      </c>
      <c r="C27" s="45">
        <v>1</v>
      </c>
      <c r="D27" s="45" t="s">
        <v>22</v>
      </c>
      <c r="G27" s="49">
        <f>C27*E27</f>
        <v>0</v>
      </c>
      <c r="H27" s="49">
        <f>F27*C27</f>
        <v>0</v>
      </c>
    </row>
    <row r="28" spans="1:8" x14ac:dyDescent="0.25">
      <c r="A28" s="45">
        <v>27</v>
      </c>
      <c r="B28" s="44" t="s">
        <v>116</v>
      </c>
      <c r="C28" s="45">
        <v>6</v>
      </c>
      <c r="D28" s="45" t="s">
        <v>22</v>
      </c>
      <c r="G28" s="49">
        <f t="shared" si="2"/>
        <v>0</v>
      </c>
      <c r="H28" s="49">
        <f t="shared" si="3"/>
        <v>0</v>
      </c>
    </row>
    <row r="29" spans="1:8" x14ac:dyDescent="0.25">
      <c r="A29" s="45">
        <v>28</v>
      </c>
      <c r="B29" s="46" t="s">
        <v>117</v>
      </c>
      <c r="C29" s="45">
        <v>5</v>
      </c>
      <c r="D29" s="45" t="s">
        <v>22</v>
      </c>
      <c r="G29" s="49">
        <f>C29*E29</f>
        <v>0</v>
      </c>
      <c r="H29" s="49">
        <f>F29*C29</f>
        <v>0</v>
      </c>
    </row>
    <row r="30" spans="1:8" x14ac:dyDescent="0.25">
      <c r="A30" s="45">
        <v>29</v>
      </c>
      <c r="B30" s="46" t="s">
        <v>118</v>
      </c>
      <c r="C30" s="45">
        <v>2</v>
      </c>
      <c r="D30" s="45" t="s">
        <v>22</v>
      </c>
      <c r="G30" s="49">
        <f t="shared" ref="G30:G63" si="6">C30*E30</f>
        <v>0</v>
      </c>
      <c r="H30" s="49">
        <f t="shared" ref="H30:H63" si="7">F30*C30</f>
        <v>0</v>
      </c>
    </row>
    <row r="31" spans="1:8" x14ac:dyDescent="0.25">
      <c r="A31" s="45">
        <v>30</v>
      </c>
      <c r="B31" s="46" t="s">
        <v>119</v>
      </c>
      <c r="C31" s="45">
        <v>3</v>
      </c>
      <c r="D31" s="45" t="s">
        <v>22</v>
      </c>
      <c r="G31" s="49">
        <f t="shared" si="6"/>
        <v>0</v>
      </c>
      <c r="H31" s="49">
        <f t="shared" si="7"/>
        <v>0</v>
      </c>
    </row>
    <row r="32" spans="1:8" x14ac:dyDescent="0.25">
      <c r="A32" s="45">
        <v>31</v>
      </c>
      <c r="B32" s="46" t="s">
        <v>177</v>
      </c>
      <c r="C32" s="45">
        <v>1</v>
      </c>
      <c r="D32" s="45" t="s">
        <v>22</v>
      </c>
      <c r="G32" s="49">
        <f t="shared" ref="G32:G33" si="8">C32*E32</f>
        <v>0</v>
      </c>
      <c r="H32" s="49">
        <f t="shared" ref="H32:H33" si="9">F32*C32</f>
        <v>0</v>
      </c>
    </row>
    <row r="33" spans="1:8" x14ac:dyDescent="0.25">
      <c r="A33" s="45">
        <v>32</v>
      </c>
      <c r="B33" s="46" t="s">
        <v>178</v>
      </c>
      <c r="C33" s="45">
        <v>1</v>
      </c>
      <c r="D33" s="45" t="s">
        <v>22</v>
      </c>
      <c r="G33" s="49">
        <f t="shared" si="8"/>
        <v>0</v>
      </c>
      <c r="H33" s="49">
        <f t="shared" si="9"/>
        <v>0</v>
      </c>
    </row>
    <row r="34" spans="1:8" ht="25.5" x14ac:dyDescent="0.25">
      <c r="A34" s="45">
        <v>33</v>
      </c>
      <c r="B34" s="44" t="s">
        <v>120</v>
      </c>
      <c r="C34" s="45">
        <v>1</v>
      </c>
      <c r="D34" s="45" t="s">
        <v>22</v>
      </c>
      <c r="G34" s="49">
        <f t="shared" si="6"/>
        <v>0</v>
      </c>
      <c r="H34" s="49">
        <f t="shared" si="7"/>
        <v>0</v>
      </c>
    </row>
    <row r="35" spans="1:8" ht="25.5" x14ac:dyDescent="0.25">
      <c r="A35" s="45">
        <v>34</v>
      </c>
      <c r="B35" s="44" t="s">
        <v>121</v>
      </c>
      <c r="C35" s="45">
        <v>1</v>
      </c>
      <c r="D35" s="45" t="s">
        <v>22</v>
      </c>
      <c r="G35" s="49">
        <f t="shared" si="6"/>
        <v>0</v>
      </c>
      <c r="H35" s="49">
        <f t="shared" si="7"/>
        <v>0</v>
      </c>
    </row>
    <row r="36" spans="1:8" x14ac:dyDescent="0.25">
      <c r="A36" s="45">
        <v>35</v>
      </c>
      <c r="B36" s="44" t="s">
        <v>122</v>
      </c>
      <c r="C36" s="45">
        <v>1</v>
      </c>
      <c r="D36" s="45" t="s">
        <v>22</v>
      </c>
      <c r="G36" s="49">
        <f t="shared" si="6"/>
        <v>0</v>
      </c>
      <c r="H36" s="49">
        <f t="shared" si="7"/>
        <v>0</v>
      </c>
    </row>
    <row r="37" spans="1:8" ht="38.25" x14ac:dyDescent="0.25">
      <c r="A37" s="45">
        <v>36</v>
      </c>
      <c r="B37" s="46" t="s">
        <v>123</v>
      </c>
      <c r="C37" s="45">
        <v>2</v>
      </c>
      <c r="D37" s="45" t="s">
        <v>22</v>
      </c>
      <c r="G37" s="49">
        <f t="shared" si="6"/>
        <v>0</v>
      </c>
      <c r="H37" s="49">
        <f t="shared" si="7"/>
        <v>0</v>
      </c>
    </row>
    <row r="38" spans="1:8" ht="38.25" x14ac:dyDescent="0.25">
      <c r="A38" s="45">
        <v>37</v>
      </c>
      <c r="B38" s="46" t="s">
        <v>124</v>
      </c>
      <c r="C38" s="45">
        <v>4</v>
      </c>
      <c r="D38" s="45" t="s">
        <v>22</v>
      </c>
      <c r="G38" s="49">
        <f t="shared" si="6"/>
        <v>0</v>
      </c>
      <c r="H38" s="49">
        <f t="shared" si="7"/>
        <v>0</v>
      </c>
    </row>
    <row r="39" spans="1:8" ht="38.25" x14ac:dyDescent="0.25">
      <c r="A39" s="45">
        <v>38</v>
      </c>
      <c r="B39" s="46" t="s">
        <v>125</v>
      </c>
      <c r="C39" s="45">
        <v>4</v>
      </c>
      <c r="D39" s="45" t="s">
        <v>22</v>
      </c>
      <c r="G39" s="49">
        <f t="shared" si="6"/>
        <v>0</v>
      </c>
      <c r="H39" s="49">
        <f t="shared" si="7"/>
        <v>0</v>
      </c>
    </row>
    <row r="40" spans="1:8" ht="38.25" x14ac:dyDescent="0.25">
      <c r="A40" s="45">
        <v>39</v>
      </c>
      <c r="B40" s="46" t="s">
        <v>126</v>
      </c>
      <c r="C40" s="45">
        <v>2</v>
      </c>
      <c r="D40" s="45" t="s">
        <v>22</v>
      </c>
      <c r="G40" s="49">
        <f t="shared" si="6"/>
        <v>0</v>
      </c>
      <c r="H40" s="49">
        <f t="shared" si="7"/>
        <v>0</v>
      </c>
    </row>
    <row r="41" spans="1:8" ht="51" x14ac:dyDescent="0.25">
      <c r="A41" s="45">
        <v>40</v>
      </c>
      <c r="B41" s="46" t="s">
        <v>127</v>
      </c>
      <c r="C41" s="45">
        <v>1</v>
      </c>
      <c r="D41" s="45" t="s">
        <v>22</v>
      </c>
      <c r="G41" s="49">
        <f t="shared" si="6"/>
        <v>0</v>
      </c>
      <c r="H41" s="49">
        <f t="shared" si="7"/>
        <v>0</v>
      </c>
    </row>
    <row r="42" spans="1:8" ht="51" x14ac:dyDescent="0.25">
      <c r="A42" s="45">
        <v>41</v>
      </c>
      <c r="B42" s="46" t="s">
        <v>128</v>
      </c>
      <c r="C42" s="45">
        <v>1</v>
      </c>
      <c r="D42" s="45" t="s">
        <v>22</v>
      </c>
      <c r="G42" s="49">
        <f t="shared" si="6"/>
        <v>0</v>
      </c>
      <c r="H42" s="49">
        <f t="shared" si="7"/>
        <v>0</v>
      </c>
    </row>
    <row r="43" spans="1:8" x14ac:dyDescent="0.25">
      <c r="A43" s="45">
        <v>42</v>
      </c>
      <c r="B43" s="46" t="s">
        <v>129</v>
      </c>
      <c r="C43" s="45">
        <v>1</v>
      </c>
      <c r="D43" s="45" t="s">
        <v>22</v>
      </c>
      <c r="G43" s="49">
        <f t="shared" si="6"/>
        <v>0</v>
      </c>
      <c r="H43" s="49">
        <f t="shared" si="7"/>
        <v>0</v>
      </c>
    </row>
    <row r="44" spans="1:8" x14ac:dyDescent="0.25">
      <c r="A44" s="45">
        <v>43</v>
      </c>
      <c r="B44" s="46" t="s">
        <v>130</v>
      </c>
      <c r="C44" s="45">
        <v>1</v>
      </c>
      <c r="D44" s="45" t="s">
        <v>22</v>
      </c>
      <c r="G44" s="49">
        <f t="shared" si="6"/>
        <v>0</v>
      </c>
      <c r="H44" s="49">
        <f t="shared" si="7"/>
        <v>0</v>
      </c>
    </row>
    <row r="45" spans="1:8" ht="38.25" x14ac:dyDescent="0.25">
      <c r="A45" s="45">
        <v>44</v>
      </c>
      <c r="B45" s="46" t="s">
        <v>131</v>
      </c>
      <c r="C45" s="45">
        <v>1</v>
      </c>
      <c r="D45" s="45" t="s">
        <v>22</v>
      </c>
      <c r="G45" s="49">
        <f t="shared" si="6"/>
        <v>0</v>
      </c>
      <c r="H45" s="49">
        <f t="shared" si="7"/>
        <v>0</v>
      </c>
    </row>
    <row r="46" spans="1:8" ht="38.25" x14ac:dyDescent="0.25">
      <c r="A46" s="45">
        <v>45</v>
      </c>
      <c r="B46" s="46" t="s">
        <v>132</v>
      </c>
      <c r="C46" s="45">
        <v>1</v>
      </c>
      <c r="D46" s="45" t="s">
        <v>22</v>
      </c>
      <c r="G46" s="49">
        <f t="shared" si="6"/>
        <v>0</v>
      </c>
      <c r="H46" s="49">
        <f t="shared" si="7"/>
        <v>0</v>
      </c>
    </row>
    <row r="47" spans="1:8" ht="38.25" x14ac:dyDescent="0.25">
      <c r="A47" s="45">
        <v>46</v>
      </c>
      <c r="B47" s="46" t="s">
        <v>133</v>
      </c>
      <c r="C47" s="45">
        <v>1</v>
      </c>
      <c r="D47" s="45" t="s">
        <v>22</v>
      </c>
      <c r="G47" s="49">
        <f t="shared" si="6"/>
        <v>0</v>
      </c>
      <c r="H47" s="49">
        <f t="shared" si="7"/>
        <v>0</v>
      </c>
    </row>
    <row r="48" spans="1:8" ht="51" x14ac:dyDescent="0.25">
      <c r="A48" s="45">
        <v>47</v>
      </c>
      <c r="B48" s="46" t="s">
        <v>175</v>
      </c>
      <c r="C48" s="45">
        <v>1</v>
      </c>
      <c r="D48" s="45" t="s">
        <v>22</v>
      </c>
      <c r="G48" s="49">
        <f t="shared" si="6"/>
        <v>0</v>
      </c>
      <c r="H48" s="49">
        <f t="shared" si="7"/>
        <v>0</v>
      </c>
    </row>
    <row r="49" spans="1:8" ht="51" x14ac:dyDescent="0.25">
      <c r="A49" s="45">
        <v>48</v>
      </c>
      <c r="B49" s="46" t="s">
        <v>134</v>
      </c>
      <c r="C49" s="45">
        <v>1</v>
      </c>
      <c r="D49" s="45" t="s">
        <v>22</v>
      </c>
      <c r="G49" s="49">
        <f t="shared" si="6"/>
        <v>0</v>
      </c>
      <c r="H49" s="49">
        <f t="shared" si="7"/>
        <v>0</v>
      </c>
    </row>
    <row r="50" spans="1:8" ht="51" x14ac:dyDescent="0.25">
      <c r="A50" s="45">
        <v>49</v>
      </c>
      <c r="B50" s="46" t="s">
        <v>135</v>
      </c>
      <c r="C50" s="45">
        <v>1</v>
      </c>
      <c r="D50" s="45" t="s">
        <v>22</v>
      </c>
      <c r="G50" s="49">
        <f t="shared" si="6"/>
        <v>0</v>
      </c>
      <c r="H50" s="49">
        <f t="shared" si="7"/>
        <v>0</v>
      </c>
    </row>
    <row r="51" spans="1:8" x14ac:dyDescent="0.25">
      <c r="A51" s="45">
        <v>50</v>
      </c>
      <c r="B51" s="46" t="s">
        <v>173</v>
      </c>
      <c r="C51" s="45">
        <v>1</v>
      </c>
      <c r="D51" s="45" t="s">
        <v>93</v>
      </c>
      <c r="G51" s="49">
        <f t="shared" si="6"/>
        <v>0</v>
      </c>
      <c r="H51" s="49">
        <f t="shared" si="7"/>
        <v>0</v>
      </c>
    </row>
    <row r="52" spans="1:8" s="74" customFormat="1" x14ac:dyDescent="0.25">
      <c r="A52" s="45">
        <v>51</v>
      </c>
      <c r="B52" s="46" t="s">
        <v>174</v>
      </c>
      <c r="C52" s="45">
        <v>1</v>
      </c>
      <c r="D52" s="45" t="s">
        <v>93</v>
      </c>
      <c r="E52" s="48"/>
      <c r="F52" s="48"/>
      <c r="G52" s="49">
        <f t="shared" ref="G52" si="10">C52*E52</f>
        <v>0</v>
      </c>
      <c r="H52" s="49">
        <f t="shared" ref="H52" si="11">F52*C52</f>
        <v>0</v>
      </c>
    </row>
    <row r="53" spans="1:8" ht="51" x14ac:dyDescent="0.25">
      <c r="A53" s="45">
        <v>52</v>
      </c>
      <c r="B53" s="46" t="s">
        <v>136</v>
      </c>
      <c r="C53" s="45">
        <v>630</v>
      </c>
      <c r="D53" s="45" t="s">
        <v>66</v>
      </c>
      <c r="G53" s="49">
        <f t="shared" si="6"/>
        <v>0</v>
      </c>
      <c r="H53" s="49">
        <f t="shared" si="7"/>
        <v>0</v>
      </c>
    </row>
    <row r="54" spans="1:8" ht="51" x14ac:dyDescent="0.25">
      <c r="A54" s="45">
        <v>53</v>
      </c>
      <c r="B54" s="46" t="s">
        <v>137</v>
      </c>
      <c r="C54" s="45">
        <v>50</v>
      </c>
      <c r="D54" s="45" t="s">
        <v>66</v>
      </c>
      <c r="G54" s="49">
        <f t="shared" si="6"/>
        <v>0</v>
      </c>
      <c r="H54" s="49">
        <f t="shared" si="7"/>
        <v>0</v>
      </c>
    </row>
    <row r="55" spans="1:8" ht="51" x14ac:dyDescent="0.25">
      <c r="A55" s="45">
        <v>54</v>
      </c>
      <c r="B55" s="46" t="s">
        <v>138</v>
      </c>
      <c r="C55" s="45">
        <v>110</v>
      </c>
      <c r="D55" s="45" t="s">
        <v>66</v>
      </c>
      <c r="G55" s="49">
        <f t="shared" si="6"/>
        <v>0</v>
      </c>
      <c r="H55" s="49">
        <f t="shared" si="7"/>
        <v>0</v>
      </c>
    </row>
    <row r="56" spans="1:8" ht="51" x14ac:dyDescent="0.25">
      <c r="A56" s="45">
        <v>55</v>
      </c>
      <c r="B56" s="46" t="s">
        <v>139</v>
      </c>
      <c r="C56" s="45">
        <v>80</v>
      </c>
      <c r="D56" s="45" t="s">
        <v>66</v>
      </c>
      <c r="G56" s="49">
        <f t="shared" si="6"/>
        <v>0</v>
      </c>
      <c r="H56" s="49">
        <f t="shared" si="7"/>
        <v>0</v>
      </c>
    </row>
    <row r="57" spans="1:8" ht="51" x14ac:dyDescent="0.25">
      <c r="A57" s="45">
        <v>56</v>
      </c>
      <c r="B57" s="46" t="s">
        <v>140</v>
      </c>
      <c r="C57" s="45">
        <v>125</v>
      </c>
      <c r="D57" s="45" t="s">
        <v>66</v>
      </c>
      <c r="G57" s="49">
        <f t="shared" si="6"/>
        <v>0</v>
      </c>
      <c r="H57" s="49">
        <f t="shared" si="7"/>
        <v>0</v>
      </c>
    </row>
    <row r="58" spans="1:8" ht="51" x14ac:dyDescent="0.25">
      <c r="A58" s="45">
        <v>57</v>
      </c>
      <c r="B58" s="46" t="s">
        <v>141</v>
      </c>
      <c r="C58" s="45">
        <v>30</v>
      </c>
      <c r="D58" s="45" t="s">
        <v>66</v>
      </c>
      <c r="G58" s="49">
        <f t="shared" si="6"/>
        <v>0</v>
      </c>
      <c r="H58" s="49">
        <f t="shared" si="7"/>
        <v>0</v>
      </c>
    </row>
    <row r="59" spans="1:8" ht="51" x14ac:dyDescent="0.25">
      <c r="A59" s="45">
        <v>58</v>
      </c>
      <c r="B59" s="46" t="s">
        <v>142</v>
      </c>
      <c r="C59" s="45">
        <v>30</v>
      </c>
      <c r="D59" s="45" t="s">
        <v>66</v>
      </c>
      <c r="G59" s="49">
        <f t="shared" si="6"/>
        <v>0</v>
      </c>
      <c r="H59" s="49">
        <f t="shared" si="7"/>
        <v>0</v>
      </c>
    </row>
    <row r="60" spans="1:8" ht="51" x14ac:dyDescent="0.25">
      <c r="A60" s="45">
        <v>59</v>
      </c>
      <c r="B60" s="46" t="s">
        <v>143</v>
      </c>
      <c r="C60" s="45">
        <v>5</v>
      </c>
      <c r="D60" s="45" t="s">
        <v>66</v>
      </c>
      <c r="G60" s="49">
        <f t="shared" si="6"/>
        <v>0</v>
      </c>
      <c r="H60" s="49">
        <f t="shared" si="7"/>
        <v>0</v>
      </c>
    </row>
    <row r="61" spans="1:8" ht="51" x14ac:dyDescent="0.25">
      <c r="A61" s="45">
        <v>60</v>
      </c>
      <c r="B61" s="46" t="s">
        <v>144</v>
      </c>
      <c r="C61" s="45">
        <v>15</v>
      </c>
      <c r="D61" s="45" t="s">
        <v>66</v>
      </c>
      <c r="G61" s="49">
        <f t="shared" si="6"/>
        <v>0</v>
      </c>
      <c r="H61" s="49">
        <f t="shared" si="7"/>
        <v>0</v>
      </c>
    </row>
    <row r="62" spans="1:8" ht="51" x14ac:dyDescent="0.25">
      <c r="A62" s="45">
        <v>61</v>
      </c>
      <c r="B62" s="46" t="s">
        <v>145</v>
      </c>
      <c r="C62" s="45">
        <v>20</v>
      </c>
      <c r="D62" s="45" t="s">
        <v>66</v>
      </c>
      <c r="G62" s="49">
        <f t="shared" si="6"/>
        <v>0</v>
      </c>
      <c r="H62" s="49">
        <f t="shared" si="7"/>
        <v>0</v>
      </c>
    </row>
    <row r="63" spans="1:8" ht="51" x14ac:dyDescent="0.25">
      <c r="A63" s="45">
        <v>62</v>
      </c>
      <c r="B63" s="46" t="s">
        <v>146</v>
      </c>
      <c r="C63" s="45">
        <v>10</v>
      </c>
      <c r="D63" s="45" t="s">
        <v>66</v>
      </c>
      <c r="G63" s="49">
        <f t="shared" si="6"/>
        <v>0</v>
      </c>
      <c r="H63" s="49">
        <f t="shared" si="7"/>
        <v>0</v>
      </c>
    </row>
    <row r="64" spans="1:8" x14ac:dyDescent="0.25">
      <c r="A64" s="45">
        <v>63</v>
      </c>
      <c r="B64" s="44" t="s">
        <v>147</v>
      </c>
      <c r="C64" s="47">
        <v>1</v>
      </c>
      <c r="D64" s="47" t="s">
        <v>93</v>
      </c>
      <c r="G64" s="49">
        <f t="shared" si="2"/>
        <v>0</v>
      </c>
      <c r="H64" s="49">
        <f t="shared" si="3"/>
        <v>0</v>
      </c>
    </row>
    <row r="65" spans="1:8" x14ac:dyDescent="0.25">
      <c r="A65" s="45">
        <v>64</v>
      </c>
      <c r="B65" s="44" t="s">
        <v>148</v>
      </c>
      <c r="C65" s="47">
        <v>1</v>
      </c>
      <c r="D65" s="47" t="s">
        <v>93</v>
      </c>
      <c r="G65" s="49">
        <f t="shared" si="2"/>
        <v>0</v>
      </c>
      <c r="H65" s="49">
        <f t="shared" si="3"/>
        <v>0</v>
      </c>
    </row>
    <row r="66" spans="1:8" x14ac:dyDescent="0.25">
      <c r="A66" s="45">
        <v>65</v>
      </c>
      <c r="B66" s="44" t="s">
        <v>149</v>
      </c>
      <c r="C66" s="47">
        <v>1</v>
      </c>
      <c r="D66" s="47" t="s">
        <v>93</v>
      </c>
      <c r="G66" s="49">
        <f t="shared" si="2"/>
        <v>0</v>
      </c>
      <c r="H66" s="49">
        <f t="shared" si="3"/>
        <v>0</v>
      </c>
    </row>
    <row r="67" spans="1:8" ht="25.5" x14ac:dyDescent="0.25">
      <c r="A67" s="45">
        <v>66</v>
      </c>
      <c r="B67" s="44" t="s">
        <v>150</v>
      </c>
      <c r="C67" s="45">
        <v>1</v>
      </c>
      <c r="D67" s="45" t="s">
        <v>93</v>
      </c>
      <c r="E67" s="50"/>
      <c r="F67" s="50"/>
      <c r="G67" s="50">
        <f t="shared" si="2"/>
        <v>0</v>
      </c>
      <c r="H67" s="50">
        <f t="shared" ref="H67" si="12">C67*F67</f>
        <v>0</v>
      </c>
    </row>
    <row r="68" spans="1:8" x14ac:dyDescent="0.2">
      <c r="A68" s="51"/>
      <c r="B68" s="52" t="s">
        <v>151</v>
      </c>
      <c r="C68" s="41"/>
      <c r="D68" s="41"/>
      <c r="E68" s="53"/>
      <c r="F68" s="54"/>
      <c r="G68" s="53">
        <f>SUM(G1:G67)</f>
        <v>0</v>
      </c>
      <c r="H68" s="53">
        <f>SUM(H1:H67)</f>
        <v>0</v>
      </c>
    </row>
    <row r="70" spans="1:8" x14ac:dyDescent="0.25">
      <c r="G70" s="49">
        <f>F67+493</f>
        <v>493</v>
      </c>
    </row>
  </sheetData>
  <pageMargins left="0.74803149606299213" right="0.98425196850393704" top="0.74803149606299213" bottom="0.74803149606299213" header="0.31496062992125984" footer="0.31496062992125984"/>
  <pageSetup paperSize="9" scale="93" fitToHeight="0" orientation="portrait" r:id="rId1"/>
  <headerFooter>
    <oddHeader>&amp;CA.1. HŐELLÁTÁS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8"/>
  <sheetViews>
    <sheetView view="pageBreakPreview" zoomScale="130" zoomScaleNormal="115" zoomScaleSheetLayoutView="130" workbookViewId="0">
      <selection activeCell="E2" sqref="E2:F7"/>
    </sheetView>
  </sheetViews>
  <sheetFormatPr defaultColWidth="9.140625" defaultRowHeight="12.75" x14ac:dyDescent="0.2"/>
  <cols>
    <col min="1" max="1" width="2.7109375" style="58" customWidth="1"/>
    <col min="2" max="2" width="40.7109375" style="57" customWidth="1"/>
    <col min="3" max="3" width="4.7109375" style="58" customWidth="1"/>
    <col min="4" max="4" width="2.7109375" style="58" customWidth="1"/>
    <col min="5" max="6" width="8.7109375" style="59" customWidth="1"/>
    <col min="7" max="7" width="8.7109375" style="60" customWidth="1"/>
    <col min="8" max="8" width="9.85546875" style="60" bestFit="1" customWidth="1"/>
    <col min="9" max="16384" width="9.140625" style="57"/>
  </cols>
  <sheetData>
    <row r="1" spans="1:8" s="55" customFormat="1" ht="30" customHeight="1" x14ac:dyDescent="0.25">
      <c r="A1" s="39" t="s">
        <v>86</v>
      </c>
      <c r="B1" s="52" t="s">
        <v>70</v>
      </c>
      <c r="C1" s="41" t="s">
        <v>87</v>
      </c>
      <c r="D1" s="41" t="s">
        <v>88</v>
      </c>
      <c r="E1" s="42" t="s">
        <v>2</v>
      </c>
      <c r="F1" s="42" t="s">
        <v>89</v>
      </c>
      <c r="G1" s="43" t="s">
        <v>4</v>
      </c>
      <c r="H1" s="43" t="s">
        <v>5</v>
      </c>
    </row>
    <row r="2" spans="1:8" s="55" customFormat="1" x14ac:dyDescent="0.25">
      <c r="A2" s="56">
        <v>1</v>
      </c>
      <c r="B2" s="55" t="s">
        <v>152</v>
      </c>
      <c r="C2" s="56">
        <v>1</v>
      </c>
      <c r="D2" s="56" t="s">
        <v>93</v>
      </c>
      <c r="E2" s="50"/>
      <c r="F2" s="50"/>
      <c r="G2" s="50">
        <f>C2*E2</f>
        <v>0</v>
      </c>
      <c r="H2" s="50">
        <f>C2*F2</f>
        <v>0</v>
      </c>
    </row>
    <row r="3" spans="1:8" s="55" customFormat="1" x14ac:dyDescent="0.25">
      <c r="A3" s="56">
        <v>2</v>
      </c>
      <c r="B3" s="55" t="s">
        <v>153</v>
      </c>
      <c r="C3" s="56">
        <v>1</v>
      </c>
      <c r="D3" s="56" t="s">
        <v>93</v>
      </c>
      <c r="E3" s="50"/>
      <c r="F3" s="50"/>
      <c r="G3" s="50">
        <f t="shared" ref="G3:G6" si="0">C3*E3</f>
        <v>0</v>
      </c>
      <c r="H3" s="50">
        <f t="shared" ref="H3:H6" si="1">C3*F3</f>
        <v>0</v>
      </c>
    </row>
    <row r="4" spans="1:8" s="55" customFormat="1" x14ac:dyDescent="0.25">
      <c r="A4" s="56">
        <v>3</v>
      </c>
      <c r="B4" s="55" t="s">
        <v>154</v>
      </c>
      <c r="C4" s="56">
        <v>2</v>
      </c>
      <c r="D4" s="56" t="s">
        <v>22</v>
      </c>
      <c r="E4" s="50"/>
      <c r="F4" s="50"/>
      <c r="G4" s="50">
        <f t="shared" si="0"/>
        <v>0</v>
      </c>
      <c r="H4" s="50">
        <f t="shared" si="1"/>
        <v>0</v>
      </c>
    </row>
    <row r="5" spans="1:8" s="55" customFormat="1" x14ac:dyDescent="0.25">
      <c r="A5" s="56">
        <v>4</v>
      </c>
      <c r="B5" s="55" t="s">
        <v>155</v>
      </c>
      <c r="C5" s="56">
        <v>3</v>
      </c>
      <c r="D5" s="56" t="s">
        <v>22</v>
      </c>
      <c r="E5" s="50"/>
      <c r="F5" s="50"/>
      <c r="G5" s="50">
        <f t="shared" si="0"/>
        <v>0</v>
      </c>
      <c r="H5" s="50">
        <f t="shared" si="1"/>
        <v>0</v>
      </c>
    </row>
    <row r="6" spans="1:8" s="55" customFormat="1" ht="25.5" x14ac:dyDescent="0.25">
      <c r="A6" s="56">
        <v>5</v>
      </c>
      <c r="B6" s="55" t="s">
        <v>224</v>
      </c>
      <c r="C6" s="56">
        <v>1</v>
      </c>
      <c r="D6" s="56" t="s">
        <v>93</v>
      </c>
      <c r="E6" s="50"/>
      <c r="F6" s="50"/>
      <c r="G6" s="50">
        <f t="shared" si="0"/>
        <v>0</v>
      </c>
      <c r="H6" s="50">
        <f t="shared" si="1"/>
        <v>0</v>
      </c>
    </row>
    <row r="7" spans="1:8" s="55" customFormat="1" ht="76.5" x14ac:dyDescent="0.25">
      <c r="A7" s="56">
        <v>6</v>
      </c>
      <c r="B7" s="55" t="s">
        <v>231</v>
      </c>
      <c r="C7" s="56">
        <v>1</v>
      </c>
      <c r="D7" s="56" t="s">
        <v>93</v>
      </c>
      <c r="E7" s="50"/>
      <c r="F7" s="50"/>
      <c r="G7" s="50">
        <f t="shared" ref="G7" si="2">C7*E7</f>
        <v>0</v>
      </c>
      <c r="H7" s="50">
        <f t="shared" ref="H7" si="3">C7*F7</f>
        <v>0</v>
      </c>
    </row>
    <row r="8" spans="1:8" x14ac:dyDescent="0.2">
      <c r="A8" s="51"/>
      <c r="B8" s="52" t="s">
        <v>151</v>
      </c>
      <c r="C8" s="41"/>
      <c r="D8" s="41"/>
      <c r="E8" s="53"/>
      <c r="F8" s="54"/>
      <c r="G8" s="53">
        <f>SUM(G2:G7)</f>
        <v>0</v>
      </c>
      <c r="H8" s="53">
        <f>SUM(H2:H7)</f>
        <v>0</v>
      </c>
    </row>
  </sheetData>
  <pageMargins left="0.7" right="0.7" top="0.75" bottom="0.75" header="0.3" footer="0.3"/>
  <pageSetup paperSize="9" fitToHeight="0" orientation="portrait" r:id="rId1"/>
  <headerFooter>
    <oddHeader>&amp;CA.2. EGYÉB GÉPÉSZETI KÖLTSÉGEK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8"/>
  <sheetViews>
    <sheetView view="pageBreakPreview" zoomScale="115" zoomScaleNormal="100" zoomScaleSheetLayoutView="115" workbookViewId="0">
      <selection activeCell="F2" sqref="F2:G6"/>
    </sheetView>
  </sheetViews>
  <sheetFormatPr defaultRowHeight="15" x14ac:dyDescent="0.25"/>
  <cols>
    <col min="3" max="3" width="36.7109375" customWidth="1"/>
    <col min="6" max="6" width="10" style="1" bestFit="1" customWidth="1"/>
    <col min="7" max="7" width="9.28515625" style="1" bestFit="1" customWidth="1"/>
    <col min="8" max="8" width="10" style="1" bestFit="1" customWidth="1"/>
    <col min="9" max="9" width="9.28515625" style="1" bestFit="1" customWidth="1"/>
    <col min="10" max="10" width="11.140625" style="1" customWidth="1"/>
    <col min="11" max="11" width="12.42578125" style="1" bestFit="1" customWidth="1"/>
    <col min="12" max="12" width="12.5703125" style="1" bestFit="1" customWidth="1"/>
  </cols>
  <sheetData>
    <row r="1" spans="1:12" ht="26.25" thickBot="1" x14ac:dyDescent="0.3">
      <c r="A1" s="4" t="s">
        <v>10</v>
      </c>
      <c r="B1" s="5" t="s">
        <v>11</v>
      </c>
      <c r="C1" s="5" t="s">
        <v>12</v>
      </c>
      <c r="D1" s="6" t="s">
        <v>0</v>
      </c>
      <c r="E1" s="5" t="s">
        <v>1</v>
      </c>
      <c r="F1" s="11" t="s">
        <v>2</v>
      </c>
      <c r="G1" s="11" t="s">
        <v>3</v>
      </c>
      <c r="H1" s="11" t="s">
        <v>4</v>
      </c>
      <c r="I1" s="11" t="s">
        <v>5</v>
      </c>
      <c r="J1" s="12" t="s">
        <v>13</v>
      </c>
      <c r="K1" s="15">
        <f>SUM(K2:K28)</f>
        <v>0</v>
      </c>
      <c r="L1" s="16">
        <f>SUM(L2:L28)</f>
        <v>0</v>
      </c>
    </row>
    <row r="2" spans="1:12" ht="54" x14ac:dyDescent="0.25">
      <c r="A2" s="7">
        <v>1</v>
      </c>
      <c r="B2" s="8" t="s">
        <v>24</v>
      </c>
      <c r="C2" s="9" t="s">
        <v>25</v>
      </c>
      <c r="D2" s="10">
        <v>50</v>
      </c>
      <c r="E2" s="8" t="s">
        <v>22</v>
      </c>
      <c r="F2" s="13"/>
      <c r="G2" s="13"/>
      <c r="H2" s="13">
        <f>ROUND(D2*F2, 0)</f>
        <v>0</v>
      </c>
      <c r="I2" s="13">
        <f>ROUND(D2*G2, 0)</f>
        <v>0</v>
      </c>
      <c r="J2" s="14" t="s">
        <v>17</v>
      </c>
    </row>
    <row r="3" spans="1:12" ht="66.75" x14ac:dyDescent="0.25">
      <c r="A3" s="7">
        <v>2</v>
      </c>
      <c r="B3" s="8" t="s">
        <v>26</v>
      </c>
      <c r="C3" s="9" t="s">
        <v>27</v>
      </c>
      <c r="D3" s="10">
        <v>14</v>
      </c>
      <c r="E3" s="8" t="s">
        <v>22</v>
      </c>
      <c r="F3" s="13"/>
      <c r="G3" s="13"/>
      <c r="H3" s="13">
        <f>ROUND(D3*F3, 0)</f>
        <v>0</v>
      </c>
      <c r="I3" s="13">
        <f>ROUND(D3*G3, 0)</f>
        <v>0</v>
      </c>
      <c r="J3" s="14" t="s">
        <v>17</v>
      </c>
    </row>
    <row r="4" spans="1:12" x14ac:dyDescent="0.25">
      <c r="A4" s="7"/>
      <c r="B4" s="8"/>
      <c r="C4" s="8"/>
      <c r="D4" s="10"/>
      <c r="E4" s="8"/>
      <c r="F4" s="13"/>
      <c r="G4" s="13"/>
      <c r="H4" s="13"/>
      <c r="I4" s="13"/>
      <c r="J4" s="14"/>
    </row>
    <row r="5" spans="1:12" ht="25.5" x14ac:dyDescent="0.25">
      <c r="A5" s="7">
        <v>3</v>
      </c>
      <c r="B5" s="8" t="s">
        <v>28</v>
      </c>
      <c r="C5" s="9" t="s">
        <v>29</v>
      </c>
      <c r="D5" s="10">
        <v>42</v>
      </c>
      <c r="E5" s="8" t="s">
        <v>22</v>
      </c>
      <c r="F5" s="13"/>
      <c r="G5" s="13"/>
      <c r="H5" s="13">
        <f>ROUND(D5*F5, 0)</f>
        <v>0</v>
      </c>
      <c r="I5" s="13">
        <f>ROUND(D5*G5, 0)</f>
        <v>0</v>
      </c>
      <c r="J5" s="14" t="s">
        <v>17</v>
      </c>
    </row>
    <row r="6" spans="1:12" x14ac:dyDescent="0.25">
      <c r="A6" s="7"/>
      <c r="B6" s="8"/>
      <c r="C6" s="9"/>
      <c r="D6" s="10"/>
      <c r="E6" s="8"/>
      <c r="F6" s="13"/>
      <c r="G6" s="13"/>
      <c r="H6" s="13"/>
      <c r="I6" s="13"/>
      <c r="J6" s="14"/>
    </row>
    <row r="7" spans="1:12" x14ac:dyDescent="0.25">
      <c r="A7" s="7"/>
      <c r="B7" s="8"/>
      <c r="C7" s="8"/>
      <c r="D7" s="10"/>
      <c r="E7" s="8"/>
      <c r="F7" s="13"/>
      <c r="G7" s="13"/>
      <c r="H7" s="13"/>
      <c r="I7" s="13"/>
      <c r="J7" s="14"/>
    </row>
    <row r="8" spans="1:12" x14ac:dyDescent="0.25">
      <c r="A8" s="4"/>
      <c r="B8" s="5"/>
      <c r="C8" s="5" t="s">
        <v>23</v>
      </c>
      <c r="D8" s="6"/>
      <c r="E8" s="5"/>
      <c r="F8" s="11"/>
      <c r="G8" s="11"/>
      <c r="H8" s="11"/>
      <c r="I8" s="11"/>
      <c r="J8" s="12"/>
      <c r="K8" s="11">
        <f>ROUND(SUM(H2:H7),0)</f>
        <v>0</v>
      </c>
      <c r="L8" s="11">
        <f>ROUND(SUM(I2:I7),0)</f>
        <v>0</v>
      </c>
    </row>
  </sheetData>
  <pageMargins left="0.7" right="0.7" top="0.75" bottom="0.75" header="0.3" footer="0.3"/>
  <pageSetup paperSize="9" scale="59" fitToHeight="0" orientation="portrait" r:id="rId1"/>
  <headerFooter>
    <oddHeader>&amp;CA.3. GÉPÉSZET - KŐMŰVES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11"/>
  <sheetViews>
    <sheetView view="pageBreakPreview" zoomScale="115" zoomScaleNormal="100" zoomScaleSheetLayoutView="115" workbookViewId="0">
      <selection activeCell="F2" sqref="F2:G8"/>
    </sheetView>
  </sheetViews>
  <sheetFormatPr defaultRowHeight="15" x14ac:dyDescent="0.25"/>
  <cols>
    <col min="3" max="3" width="36.7109375" customWidth="1"/>
    <col min="6" max="7" width="9.28515625" style="1" bestFit="1" customWidth="1"/>
    <col min="8" max="9" width="10.42578125" style="1" bestFit="1" customWidth="1"/>
    <col min="10" max="10" width="8.5703125" style="1" bestFit="1" customWidth="1"/>
    <col min="11" max="12" width="12.42578125" style="1" bestFit="1" customWidth="1"/>
  </cols>
  <sheetData>
    <row r="1" spans="1:12" ht="39" thickBot="1" x14ac:dyDescent="0.3">
      <c r="A1" s="4" t="s">
        <v>10</v>
      </c>
      <c r="B1" s="5" t="s">
        <v>11</v>
      </c>
      <c r="C1" s="5" t="s">
        <v>12</v>
      </c>
      <c r="D1" s="6" t="s">
        <v>0</v>
      </c>
      <c r="E1" s="5" t="s">
        <v>1</v>
      </c>
      <c r="F1" s="11" t="s">
        <v>2</v>
      </c>
      <c r="G1" s="11" t="s">
        <v>3</v>
      </c>
      <c r="H1" s="11" t="s">
        <v>4</v>
      </c>
      <c r="I1" s="11" t="s">
        <v>5</v>
      </c>
      <c r="J1" s="12" t="s">
        <v>13</v>
      </c>
      <c r="K1" s="15">
        <f>SUM(K2:K11)</f>
        <v>0</v>
      </c>
      <c r="L1" s="16">
        <f>SUM(L2:L11)</f>
        <v>0</v>
      </c>
    </row>
    <row r="2" spans="1:12" x14ac:dyDescent="0.25">
      <c r="A2" s="7">
        <v>1</v>
      </c>
      <c r="B2" s="8" t="s">
        <v>79</v>
      </c>
      <c r="C2" s="9" t="s">
        <v>80</v>
      </c>
      <c r="D2" s="10">
        <v>322.2</v>
      </c>
      <c r="E2" s="8" t="s">
        <v>16</v>
      </c>
      <c r="F2" s="13"/>
      <c r="G2" s="13"/>
      <c r="H2" s="13">
        <f>ROUND(D2*F2, 0)</f>
        <v>0</v>
      </c>
      <c r="I2" s="13">
        <f>ROUND(D2*G2, 0)</f>
        <v>0</v>
      </c>
      <c r="J2" s="14" t="s">
        <v>17</v>
      </c>
    </row>
    <row r="3" spans="1:12" x14ac:dyDescent="0.25">
      <c r="A3" s="7"/>
      <c r="B3" s="8"/>
      <c r="C3" s="8"/>
      <c r="D3" s="10"/>
      <c r="E3" s="8"/>
      <c r="F3" s="13"/>
      <c r="G3" s="13"/>
      <c r="H3" s="13"/>
      <c r="I3" s="13"/>
      <c r="J3" s="14"/>
    </row>
    <row r="4" spans="1:12" ht="92.25" x14ac:dyDescent="0.25">
      <c r="A4" s="7">
        <v>2</v>
      </c>
      <c r="B4" s="8" t="s">
        <v>81</v>
      </c>
      <c r="C4" s="9" t="s">
        <v>82</v>
      </c>
      <c r="D4" s="10">
        <v>322.2</v>
      </c>
      <c r="E4" s="8" t="s">
        <v>16</v>
      </c>
      <c r="F4" s="13"/>
      <c r="G4" s="13"/>
      <c r="H4" s="13">
        <f>ROUND(D4*F4, 0)</f>
        <v>0</v>
      </c>
      <c r="I4" s="13">
        <f>ROUND(D4*G4, 0)</f>
        <v>0</v>
      </c>
      <c r="J4" s="14" t="s">
        <v>17</v>
      </c>
    </row>
    <row r="5" spans="1:12" ht="25.5" x14ac:dyDescent="0.25">
      <c r="A5" s="7"/>
      <c r="B5" s="8"/>
      <c r="C5" s="9" t="s">
        <v>83</v>
      </c>
      <c r="D5" s="10"/>
      <c r="E5" s="8"/>
      <c r="F5" s="13"/>
      <c r="G5" s="13"/>
      <c r="H5" s="13"/>
      <c r="I5" s="13"/>
      <c r="J5" s="14"/>
    </row>
    <row r="6" spans="1:12" ht="51" x14ac:dyDescent="0.25">
      <c r="A6" s="7">
        <v>3</v>
      </c>
      <c r="B6" s="8" t="s">
        <v>52</v>
      </c>
      <c r="C6" s="9" t="s">
        <v>53</v>
      </c>
      <c r="D6" s="10">
        <v>3.22</v>
      </c>
      <c r="E6" s="8" t="s">
        <v>54</v>
      </c>
      <c r="F6" s="13"/>
      <c r="G6" s="13"/>
      <c r="H6" s="13">
        <f>ROUND(D6*F6, 0)</f>
        <v>0</v>
      </c>
      <c r="I6" s="13">
        <f>ROUND(D6*G6, 0)</f>
        <v>0</v>
      </c>
      <c r="J6" s="14" t="s">
        <v>17</v>
      </c>
    </row>
    <row r="7" spans="1:12" x14ac:dyDescent="0.25">
      <c r="A7" s="7"/>
      <c r="B7" s="8"/>
      <c r="C7" s="8"/>
      <c r="D7" s="10"/>
      <c r="E7" s="8"/>
      <c r="F7" s="13"/>
      <c r="G7" s="13"/>
      <c r="H7" s="13"/>
      <c r="I7" s="13"/>
      <c r="J7" s="14"/>
    </row>
    <row r="8" spans="1:12" ht="76.5" x14ac:dyDescent="0.25">
      <c r="A8" s="7">
        <v>4</v>
      </c>
      <c r="B8" s="8" t="s">
        <v>55</v>
      </c>
      <c r="C8" s="9" t="s">
        <v>56</v>
      </c>
      <c r="D8" s="10">
        <v>322.2</v>
      </c>
      <c r="E8" s="8" t="s">
        <v>16</v>
      </c>
      <c r="F8" s="13"/>
      <c r="G8" s="13"/>
      <c r="H8" s="13">
        <f>ROUND(D8*F8, 0)</f>
        <v>0</v>
      </c>
      <c r="I8" s="13">
        <f>ROUND(D8*G8, 0)</f>
        <v>0</v>
      </c>
      <c r="J8" s="14" t="s">
        <v>17</v>
      </c>
    </row>
    <row r="9" spans="1:12" ht="25.5" x14ac:dyDescent="0.25">
      <c r="A9" s="7"/>
      <c r="B9" s="8"/>
      <c r="C9" s="9" t="s">
        <v>57</v>
      </c>
      <c r="D9" s="10"/>
      <c r="E9" s="8"/>
      <c r="F9" s="13"/>
      <c r="G9" s="13"/>
      <c r="H9" s="13"/>
      <c r="I9" s="13"/>
      <c r="J9" s="14"/>
    </row>
    <row r="10" spans="1:12" x14ac:dyDescent="0.25">
      <c r="A10" s="7"/>
      <c r="B10" s="8"/>
      <c r="C10" s="8"/>
      <c r="D10" s="10"/>
      <c r="E10" s="8"/>
      <c r="F10" s="13"/>
      <c r="G10" s="13"/>
      <c r="H10" s="13"/>
      <c r="I10" s="13"/>
      <c r="J10" s="14"/>
    </row>
    <row r="11" spans="1:12" x14ac:dyDescent="0.25">
      <c r="A11" s="4"/>
      <c r="B11" s="5"/>
      <c r="C11" s="5" t="s">
        <v>23</v>
      </c>
      <c r="D11" s="6"/>
      <c r="E11" s="5"/>
      <c r="F11" s="11"/>
      <c r="G11" s="11"/>
      <c r="H11" s="11"/>
      <c r="I11" s="11"/>
      <c r="J11" s="12"/>
      <c r="K11" s="11">
        <f>ROUND(SUM(H2:H10),0)</f>
        <v>0</v>
      </c>
      <c r="L11" s="11">
        <f>ROUND(SUM(I2:I10),0)</f>
        <v>0</v>
      </c>
    </row>
  </sheetData>
  <pageMargins left="0.7" right="0.7" top="0.75" bottom="0.75" header="0.3" footer="0.3"/>
  <pageSetup paperSize="9" scale="59" fitToHeight="0" orientation="portrait" r:id="rId1"/>
  <headerFooter>
    <oddHeader xml:space="preserve">&amp;CA.4. GÉPÉSZET - GIPSZKARTONOZÁS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50"/>
  <sheetViews>
    <sheetView view="pageBreakPreview" topLeftCell="A28" zoomScale="55" zoomScaleNormal="100" zoomScaleSheetLayoutView="55" workbookViewId="0">
      <selection activeCell="S35" sqref="S35"/>
    </sheetView>
  </sheetViews>
  <sheetFormatPr defaultRowHeight="15" x14ac:dyDescent="0.25"/>
  <cols>
    <col min="2" max="2" width="14" customWidth="1"/>
    <col min="3" max="3" width="27.85546875" customWidth="1"/>
    <col min="4" max="5" width="13.42578125" bestFit="1" customWidth="1"/>
    <col min="6" max="9" width="10.42578125" style="1" bestFit="1" customWidth="1"/>
    <col min="10" max="10" width="9.140625" style="1"/>
    <col min="11" max="12" width="13.42578125" style="1" bestFit="1" customWidth="1"/>
  </cols>
  <sheetData>
    <row r="1" spans="1:12" ht="38.25" x14ac:dyDescent="0.25">
      <c r="A1" s="4" t="s">
        <v>10</v>
      </c>
      <c r="B1" s="5" t="s">
        <v>11</v>
      </c>
      <c r="C1" s="5" t="s">
        <v>12</v>
      </c>
      <c r="D1" s="6" t="s">
        <v>0</v>
      </c>
      <c r="E1" s="5" t="s">
        <v>1</v>
      </c>
      <c r="F1" s="11" t="s">
        <v>2</v>
      </c>
      <c r="G1" s="11" t="s">
        <v>3</v>
      </c>
      <c r="H1" s="11" t="s">
        <v>4</v>
      </c>
      <c r="I1" s="11" t="s">
        <v>5</v>
      </c>
      <c r="J1" s="12" t="s">
        <v>13</v>
      </c>
      <c r="K1" s="1">
        <f>SUM(K2:K45)</f>
        <v>0</v>
      </c>
      <c r="L1" s="1">
        <f>SUM(L2:L45)</f>
        <v>0</v>
      </c>
    </row>
    <row r="2" spans="1:12" s="76" customFormat="1" ht="38.25" x14ac:dyDescent="0.25">
      <c r="A2" s="7">
        <v>1</v>
      </c>
      <c r="B2" s="8" t="s">
        <v>14</v>
      </c>
      <c r="C2" s="9" t="s">
        <v>15</v>
      </c>
      <c r="D2" s="10">
        <v>62.23</v>
      </c>
      <c r="E2" s="8" t="s">
        <v>16</v>
      </c>
      <c r="F2" s="13"/>
      <c r="G2" s="13"/>
      <c r="H2" s="13">
        <f>ROUND(D2*F2, 0)</f>
        <v>0</v>
      </c>
      <c r="I2" s="13">
        <f>ROUND(D2*G2, 0)</f>
        <v>0</v>
      </c>
      <c r="J2" s="14" t="s">
        <v>17</v>
      </c>
      <c r="K2" s="1"/>
      <c r="L2" s="1"/>
    </row>
    <row r="3" spans="1:12" s="76" customFormat="1" x14ac:dyDescent="0.25">
      <c r="A3" s="7"/>
      <c r="B3" s="8"/>
      <c r="C3" s="8"/>
      <c r="D3" s="10"/>
      <c r="E3" s="8"/>
      <c r="F3" s="13"/>
      <c r="G3" s="13"/>
      <c r="H3" s="13"/>
      <c r="I3" s="13"/>
      <c r="J3" s="14"/>
      <c r="K3" s="1"/>
      <c r="L3" s="1"/>
    </row>
    <row r="4" spans="1:12" s="76" customFormat="1" ht="114.75" x14ac:dyDescent="0.25">
      <c r="A4" s="7">
        <v>2</v>
      </c>
      <c r="B4" s="8" t="s">
        <v>18</v>
      </c>
      <c r="C4" s="9" t="s">
        <v>19</v>
      </c>
      <c r="D4" s="10">
        <v>6.22</v>
      </c>
      <c r="E4" s="8" t="s">
        <v>20</v>
      </c>
      <c r="F4" s="13"/>
      <c r="G4" s="13"/>
      <c r="H4" s="13">
        <f>ROUND(D4*F4, 0)</f>
        <v>0</v>
      </c>
      <c r="I4" s="13">
        <f>ROUND(D4*G4, 0)</f>
        <v>0</v>
      </c>
      <c r="J4" s="14" t="s">
        <v>17</v>
      </c>
      <c r="K4" s="1"/>
      <c r="L4" s="1"/>
    </row>
    <row r="5" spans="1:12" s="76" customFormat="1" ht="52.5" x14ac:dyDescent="0.25">
      <c r="A5" s="7"/>
      <c r="B5" s="8"/>
      <c r="C5" s="9" t="s">
        <v>21</v>
      </c>
      <c r="D5" s="10"/>
      <c r="E5" s="8"/>
      <c r="F5" s="13"/>
      <c r="G5" s="13"/>
      <c r="H5" s="13"/>
      <c r="I5" s="13"/>
      <c r="J5" s="14"/>
      <c r="K5" s="1"/>
      <c r="L5" s="1"/>
    </row>
    <row r="6" spans="1:12" s="76" customFormat="1" x14ac:dyDescent="0.25">
      <c r="A6" s="7"/>
      <c r="B6" s="8"/>
      <c r="C6" s="8"/>
      <c r="D6" s="10"/>
      <c r="E6" s="8"/>
      <c r="F6" s="13"/>
      <c r="G6" s="13"/>
      <c r="H6" s="13"/>
      <c r="I6" s="13"/>
      <c r="J6" s="14"/>
      <c r="K6" s="1"/>
      <c r="L6" s="1"/>
    </row>
    <row r="7" spans="1:12" s="76" customFormat="1" x14ac:dyDescent="0.25">
      <c r="A7" s="4"/>
      <c r="B7" s="5"/>
      <c r="C7" s="5" t="s">
        <v>23</v>
      </c>
      <c r="D7" s="6"/>
      <c r="E7" s="5"/>
      <c r="F7" s="11"/>
      <c r="G7" s="11"/>
      <c r="H7" s="11"/>
      <c r="I7" s="11"/>
      <c r="J7" s="12"/>
      <c r="K7" s="11">
        <f>ROUND(SUM(H2:H6),0)</f>
        <v>0</v>
      </c>
      <c r="L7" s="11">
        <f>ROUND(SUM(I2:I6),0)</f>
        <v>0</v>
      </c>
    </row>
    <row r="9" spans="1:12" ht="89.25" x14ac:dyDescent="0.25">
      <c r="A9" s="7">
        <v>1</v>
      </c>
      <c r="B9" s="8" t="s">
        <v>30</v>
      </c>
      <c r="C9" s="9" t="s">
        <v>31</v>
      </c>
      <c r="D9" s="10">
        <v>222.99</v>
      </c>
      <c r="E9" s="8" t="s">
        <v>16</v>
      </c>
      <c r="F9" s="13"/>
      <c r="G9" s="13"/>
      <c r="H9" s="13">
        <f>ROUND(D9*F9, 0)</f>
        <v>0</v>
      </c>
      <c r="I9" s="13">
        <f>ROUND(D9*G9, 0)</f>
        <v>0</v>
      </c>
      <c r="J9" s="14" t="s">
        <v>17</v>
      </c>
    </row>
    <row r="10" spans="1:12" x14ac:dyDescent="0.25">
      <c r="A10" s="7"/>
      <c r="B10" s="8"/>
      <c r="C10" s="8"/>
      <c r="D10" s="10"/>
      <c r="E10" s="8"/>
      <c r="F10" s="13"/>
      <c r="G10" s="13"/>
      <c r="H10" s="13"/>
      <c r="I10" s="13"/>
      <c r="J10" s="14"/>
    </row>
    <row r="11" spans="1:12" x14ac:dyDescent="0.25">
      <c r="A11" s="4"/>
      <c r="B11" s="5"/>
      <c r="C11" s="5" t="s">
        <v>23</v>
      </c>
      <c r="D11" s="6"/>
      <c r="E11" s="5"/>
      <c r="F11" s="11"/>
      <c r="G11" s="11"/>
      <c r="H11" s="11"/>
      <c r="I11" s="11"/>
      <c r="J11" s="12"/>
      <c r="K11" s="11">
        <f>ROUND(SUM(H9:H10),0)</f>
        <v>0</v>
      </c>
      <c r="L11" s="11">
        <f>ROUND(SUM(I9:I10),0)</f>
        <v>0</v>
      </c>
    </row>
    <row r="13" spans="1:12" ht="51" x14ac:dyDescent="0.25">
      <c r="A13" s="7">
        <v>1</v>
      </c>
      <c r="B13" s="8" t="s">
        <v>40</v>
      </c>
      <c r="C13" s="9" t="s">
        <v>41</v>
      </c>
      <c r="D13" s="10">
        <v>62.23</v>
      </c>
      <c r="E13" s="8" t="s">
        <v>16</v>
      </c>
      <c r="F13" s="13"/>
      <c r="G13" s="13"/>
      <c r="H13" s="13">
        <f>ROUND(D13*F13, 0)</f>
        <v>0</v>
      </c>
      <c r="I13" s="13">
        <f>ROUND(D13*G13, 0)</f>
        <v>0</v>
      </c>
      <c r="J13" s="14" t="s">
        <v>17</v>
      </c>
    </row>
    <row r="14" spans="1:12" x14ac:dyDescent="0.25">
      <c r="A14" s="7"/>
      <c r="B14" s="8"/>
      <c r="C14" s="8"/>
      <c r="D14" s="10"/>
      <c r="E14" s="8"/>
      <c r="F14" s="13"/>
      <c r="G14" s="13"/>
      <c r="H14" s="13"/>
      <c r="I14" s="13"/>
      <c r="J14" s="14"/>
    </row>
    <row r="15" spans="1:12" ht="51" x14ac:dyDescent="0.25">
      <c r="A15" s="7">
        <v>2</v>
      </c>
      <c r="B15" s="8" t="s">
        <v>42</v>
      </c>
      <c r="C15" s="9" t="s">
        <v>43</v>
      </c>
      <c r="D15" s="10">
        <v>222.99</v>
      </c>
      <c r="E15" s="8" t="s">
        <v>16</v>
      </c>
      <c r="F15" s="13"/>
      <c r="G15" s="13"/>
      <c r="H15" s="13">
        <f>ROUND(D15*F15, 0)</f>
        <v>0</v>
      </c>
      <c r="I15" s="13">
        <f>ROUND(D15*G15, 0)</f>
        <v>0</v>
      </c>
      <c r="J15" s="14" t="s">
        <v>17</v>
      </c>
    </row>
    <row r="16" spans="1:12" x14ac:dyDescent="0.25">
      <c r="A16" s="7"/>
      <c r="B16" s="8"/>
      <c r="C16" s="8"/>
      <c r="D16" s="10"/>
      <c r="E16" s="8"/>
      <c r="F16" s="13"/>
      <c r="G16" s="13"/>
      <c r="H16" s="13"/>
      <c r="I16" s="13"/>
      <c r="J16" s="14"/>
    </row>
    <row r="17" spans="1:12" ht="102" x14ac:dyDescent="0.25">
      <c r="A17" s="7">
        <v>3</v>
      </c>
      <c r="B17" s="8" t="s">
        <v>44</v>
      </c>
      <c r="C17" s="9" t="s">
        <v>45</v>
      </c>
      <c r="D17" s="10">
        <v>62.23</v>
      </c>
      <c r="E17" s="8" t="s">
        <v>16</v>
      </c>
      <c r="F17" s="13"/>
      <c r="G17" s="13"/>
      <c r="H17" s="13">
        <f>ROUND(D17*F17, 0)</f>
        <v>0</v>
      </c>
      <c r="I17" s="13">
        <f>ROUND(D17*G17, 0)</f>
        <v>0</v>
      </c>
      <c r="J17" s="14" t="s">
        <v>17</v>
      </c>
    </row>
    <row r="18" spans="1:12" x14ac:dyDescent="0.25">
      <c r="A18" s="7"/>
      <c r="B18" s="8"/>
      <c r="C18" s="8"/>
      <c r="D18" s="10"/>
      <c r="E18" s="8"/>
      <c r="F18" s="13"/>
      <c r="G18" s="13"/>
      <c r="H18" s="13"/>
      <c r="I18" s="13"/>
      <c r="J18" s="14"/>
    </row>
    <row r="19" spans="1:12" ht="114.75" x14ac:dyDescent="0.25">
      <c r="A19" s="7">
        <v>4</v>
      </c>
      <c r="B19" s="8" t="s">
        <v>46</v>
      </c>
      <c r="C19" s="9" t="s">
        <v>47</v>
      </c>
      <c r="D19" s="10">
        <v>222.99</v>
      </c>
      <c r="E19" s="8" t="s">
        <v>16</v>
      </c>
      <c r="F19" s="13"/>
      <c r="G19" s="13"/>
      <c r="H19" s="13">
        <f>ROUND(D19*F19, 0)</f>
        <v>0</v>
      </c>
      <c r="I19" s="13">
        <f>ROUND(D19*G19, 0)</f>
        <v>0</v>
      </c>
      <c r="J19" s="14" t="s">
        <v>17</v>
      </c>
    </row>
    <row r="20" spans="1:12" ht="38.25" x14ac:dyDescent="0.25">
      <c r="A20" s="7"/>
      <c r="B20" s="8"/>
      <c r="C20" s="9" t="s">
        <v>48</v>
      </c>
      <c r="D20" s="10"/>
      <c r="E20" s="8"/>
      <c r="F20" s="13"/>
      <c r="G20" s="13"/>
      <c r="H20" s="13"/>
      <c r="I20" s="13"/>
      <c r="J20" s="14"/>
    </row>
    <row r="21" spans="1:12" x14ac:dyDescent="0.25">
      <c r="A21" s="7"/>
      <c r="B21" s="8"/>
      <c r="C21" s="8"/>
      <c r="D21" s="10"/>
      <c r="E21" s="8"/>
      <c r="F21" s="13"/>
      <c r="G21" s="13"/>
      <c r="H21" s="13"/>
      <c r="I21" s="13"/>
      <c r="J21" s="14"/>
    </row>
    <row r="22" spans="1:12" ht="106.5" customHeight="1" x14ac:dyDescent="0.25">
      <c r="A22" s="7">
        <v>5</v>
      </c>
      <c r="B22" s="8" t="s">
        <v>49</v>
      </c>
      <c r="C22" s="9" t="s">
        <v>50</v>
      </c>
      <c r="D22" s="10">
        <v>62.23</v>
      </c>
      <c r="E22" s="8" t="s">
        <v>16</v>
      </c>
      <c r="F22" s="13"/>
      <c r="G22" s="13"/>
      <c r="H22" s="13">
        <f>ROUND(D22*F22, 0)</f>
        <v>0</v>
      </c>
      <c r="I22" s="13">
        <f>ROUND(D22*G22, 0)</f>
        <v>0</v>
      </c>
      <c r="J22" s="14" t="s">
        <v>17</v>
      </c>
    </row>
    <row r="23" spans="1:12" ht="38.25" x14ac:dyDescent="0.25">
      <c r="A23" s="7"/>
      <c r="B23" s="8"/>
      <c r="C23" s="9" t="s">
        <v>51</v>
      </c>
      <c r="D23" s="10"/>
      <c r="E23" s="8"/>
      <c r="F23" s="13"/>
      <c r="G23" s="13"/>
      <c r="H23" s="13"/>
      <c r="I23" s="13"/>
      <c r="J23" s="14"/>
    </row>
    <row r="24" spans="1:12" ht="76.5" x14ac:dyDescent="0.25">
      <c r="A24" s="7">
        <v>1</v>
      </c>
      <c r="B24" s="8" t="s">
        <v>52</v>
      </c>
      <c r="C24" s="9" t="s">
        <v>53</v>
      </c>
      <c r="D24" s="10">
        <v>1.62</v>
      </c>
      <c r="E24" s="8" t="s">
        <v>54</v>
      </c>
      <c r="F24" s="13"/>
      <c r="G24" s="13"/>
      <c r="H24" s="13">
        <f>ROUND(D24*F24, 0)</f>
        <v>0</v>
      </c>
      <c r="I24" s="13">
        <f>ROUND(D24*G24, 0)</f>
        <v>0</v>
      </c>
      <c r="J24" s="14" t="s">
        <v>17</v>
      </c>
    </row>
    <row r="25" spans="1:12" x14ac:dyDescent="0.25">
      <c r="A25" s="7"/>
      <c r="B25" s="8"/>
      <c r="C25" s="8"/>
      <c r="D25" s="10"/>
      <c r="E25" s="8"/>
      <c r="F25" s="13"/>
      <c r="G25" s="13"/>
      <c r="H25" s="13"/>
      <c r="I25" s="13"/>
      <c r="J25" s="14"/>
    </row>
    <row r="26" spans="1:12" ht="114.75" x14ac:dyDescent="0.25">
      <c r="A26" s="7">
        <v>2</v>
      </c>
      <c r="B26" s="8" t="s">
        <v>55</v>
      </c>
      <c r="C26" s="9" t="s">
        <v>56</v>
      </c>
      <c r="D26" s="10">
        <v>162.72999999999999</v>
      </c>
      <c r="E26" s="8" t="s">
        <v>16</v>
      </c>
      <c r="F26" s="13"/>
      <c r="G26" s="13"/>
      <c r="H26" s="13">
        <f>ROUND(D26*F26, 0)</f>
        <v>0</v>
      </c>
      <c r="I26" s="13">
        <f>ROUND(D26*G26, 0)</f>
        <v>0</v>
      </c>
      <c r="J26" s="14" t="s">
        <v>17</v>
      </c>
    </row>
    <row r="27" spans="1:12" ht="25.5" x14ac:dyDescent="0.25">
      <c r="A27" s="7"/>
      <c r="B27" s="8"/>
      <c r="C27" s="9" t="s">
        <v>57</v>
      </c>
      <c r="D27" s="10"/>
      <c r="E27" s="8"/>
      <c r="F27" s="13"/>
      <c r="G27" s="13"/>
      <c r="H27" s="13"/>
      <c r="I27" s="13"/>
      <c r="J27" s="14"/>
    </row>
    <row r="28" spans="1:12" x14ac:dyDescent="0.25">
      <c r="A28" s="7"/>
      <c r="B28" s="8"/>
      <c r="C28" s="8"/>
      <c r="D28" s="10"/>
      <c r="E28" s="8"/>
      <c r="F28" s="13"/>
      <c r="G28" s="13"/>
      <c r="H28" s="13"/>
      <c r="I28" s="13"/>
      <c r="J28" s="14"/>
    </row>
    <row r="29" spans="1:12" x14ac:dyDescent="0.25">
      <c r="A29" s="4"/>
      <c r="B29" s="5"/>
      <c r="C29" s="5" t="s">
        <v>23</v>
      </c>
      <c r="D29" s="6"/>
      <c r="E29" s="5"/>
      <c r="F29" s="11"/>
      <c r="G29" s="11"/>
      <c r="H29" s="11"/>
      <c r="I29" s="11"/>
      <c r="J29" s="12"/>
      <c r="K29" s="11">
        <f>ROUND(SUM(H13:H28),0)</f>
        <v>0</v>
      </c>
      <c r="L29" s="11">
        <f>ROUND(SUM(I13:I28),0)</f>
        <v>0</v>
      </c>
    </row>
    <row r="31" spans="1:12" ht="127.5" x14ac:dyDescent="0.25">
      <c r="A31" s="7">
        <v>1</v>
      </c>
      <c r="B31" s="8" t="s">
        <v>58</v>
      </c>
      <c r="C31" s="9" t="s">
        <v>59</v>
      </c>
      <c r="D31" s="10">
        <v>222.99</v>
      </c>
      <c r="E31" s="8" t="s">
        <v>16</v>
      </c>
      <c r="F31" s="13"/>
      <c r="G31" s="13"/>
      <c r="H31" s="13">
        <f>ROUND(D31*F31, 0)</f>
        <v>0</v>
      </c>
      <c r="I31" s="13">
        <f>ROUND(D31*G31, 0)</f>
        <v>0</v>
      </c>
      <c r="J31" s="14" t="s">
        <v>17</v>
      </c>
    </row>
    <row r="32" spans="1:12" ht="51" x14ac:dyDescent="0.25">
      <c r="A32" s="7"/>
      <c r="B32" s="8"/>
      <c r="C32" s="9" t="s">
        <v>60</v>
      </c>
      <c r="D32" s="10"/>
      <c r="E32" s="8"/>
      <c r="F32" s="13"/>
      <c r="G32" s="13"/>
      <c r="H32" s="13"/>
      <c r="I32" s="13"/>
      <c r="J32" s="14"/>
    </row>
    <row r="33" spans="1:12" x14ac:dyDescent="0.25">
      <c r="A33" s="7"/>
      <c r="B33" s="8"/>
      <c r="C33" s="8"/>
      <c r="D33" s="10"/>
      <c r="E33" s="8"/>
      <c r="F33" s="13"/>
      <c r="G33" s="13"/>
      <c r="H33" s="13"/>
      <c r="I33" s="13"/>
      <c r="J33" s="14"/>
    </row>
    <row r="34" spans="1:12" ht="114.75" x14ac:dyDescent="0.25">
      <c r="A34" s="7">
        <v>2</v>
      </c>
      <c r="B34" s="8" t="s">
        <v>61</v>
      </c>
      <c r="C34" s="9" t="s">
        <v>62</v>
      </c>
      <c r="D34" s="10">
        <v>62.23</v>
      </c>
      <c r="E34" s="8" t="s">
        <v>16</v>
      </c>
      <c r="F34" s="13"/>
      <c r="G34" s="13"/>
      <c r="H34" s="13">
        <f>ROUND(D34*F34, 0)</f>
        <v>0</v>
      </c>
      <c r="I34" s="13">
        <f>ROUND(D34*G34, 0)</f>
        <v>0</v>
      </c>
      <c r="J34" s="14" t="s">
        <v>17</v>
      </c>
    </row>
    <row r="35" spans="1:12" ht="38.25" x14ac:dyDescent="0.25">
      <c r="A35" s="7"/>
      <c r="B35" s="8"/>
      <c r="C35" s="9" t="s">
        <v>63</v>
      </c>
      <c r="D35" s="10"/>
      <c r="E35" s="8"/>
      <c r="F35" s="13"/>
      <c r="G35" s="13"/>
      <c r="H35" s="13"/>
      <c r="I35" s="13"/>
      <c r="J35" s="14"/>
    </row>
    <row r="36" spans="1:12" s="76" customFormat="1" x14ac:dyDescent="0.25">
      <c r="A36" s="7"/>
      <c r="B36" s="8"/>
      <c r="C36" s="9"/>
      <c r="D36" s="10"/>
      <c r="E36" s="8"/>
      <c r="F36" s="13"/>
      <c r="G36" s="13"/>
      <c r="H36" s="13"/>
      <c r="I36" s="13"/>
      <c r="J36" s="14"/>
      <c r="K36" s="1"/>
      <c r="L36" s="1"/>
    </row>
    <row r="37" spans="1:12" x14ac:dyDescent="0.25">
      <c r="A37" s="4"/>
      <c r="B37" s="5"/>
      <c r="C37" s="5" t="s">
        <v>23</v>
      </c>
      <c r="D37" s="6"/>
      <c r="E37" s="5"/>
      <c r="F37" s="11"/>
      <c r="G37" s="11"/>
      <c r="H37" s="11"/>
      <c r="I37" s="11"/>
      <c r="J37" s="12"/>
      <c r="K37" s="11">
        <f>ROUND(SUM(H31:H36),0)</f>
        <v>0</v>
      </c>
      <c r="L37" s="11">
        <f>ROUND(SUM(I31:I36),0)</f>
        <v>0</v>
      </c>
    </row>
    <row r="38" spans="1:12" s="76" customFormat="1" x14ac:dyDescent="0.25">
      <c r="F38" s="1"/>
      <c r="G38" s="1"/>
      <c r="H38" s="1"/>
      <c r="I38" s="1"/>
      <c r="J38" s="1"/>
      <c r="K38" s="1"/>
      <c r="L38" s="1"/>
    </row>
    <row r="39" spans="1:12" s="76" customFormat="1" ht="38.25" x14ac:dyDescent="0.25">
      <c r="A39" s="7">
        <v>1</v>
      </c>
      <c r="B39" s="8" t="s">
        <v>172</v>
      </c>
      <c r="C39" s="9" t="s">
        <v>222</v>
      </c>
      <c r="D39" s="10">
        <v>1</v>
      </c>
      <c r="E39" s="8" t="s">
        <v>221</v>
      </c>
      <c r="F39" s="13"/>
      <c r="G39" s="13"/>
      <c r="H39" s="13">
        <f>ROUND(D39*F39, 0)</f>
        <v>0</v>
      </c>
      <c r="I39" s="13">
        <f>ROUND(D39*G39, 0)</f>
        <v>0</v>
      </c>
      <c r="J39" s="14" t="s">
        <v>17</v>
      </c>
      <c r="K39" s="1"/>
      <c r="L39" s="1"/>
    </row>
    <row r="40" spans="1:12" s="76" customFormat="1" x14ac:dyDescent="0.25">
      <c r="A40" s="7"/>
      <c r="B40" s="8"/>
      <c r="C40" s="9"/>
      <c r="D40" s="10"/>
      <c r="E40" s="8"/>
      <c r="F40" s="13"/>
      <c r="G40" s="13"/>
      <c r="H40" s="13"/>
      <c r="I40" s="13"/>
      <c r="J40" s="14"/>
      <c r="K40" s="1"/>
      <c r="L40" s="1"/>
    </row>
    <row r="41" spans="1:12" s="76" customFormat="1" x14ac:dyDescent="0.25">
      <c r="A41" s="7"/>
      <c r="B41" s="8"/>
      <c r="C41" s="8"/>
      <c r="D41" s="10"/>
      <c r="E41" s="8"/>
      <c r="F41" s="13"/>
      <c r="G41" s="13"/>
      <c r="H41" s="13"/>
      <c r="I41" s="13"/>
      <c r="J41" s="14"/>
      <c r="K41" s="1"/>
      <c r="L41" s="1"/>
    </row>
    <row r="42" spans="1:12" s="76" customFormat="1" ht="38.25" x14ac:dyDescent="0.25">
      <c r="A42" s="7">
        <v>2</v>
      </c>
      <c r="B42" s="8" t="s">
        <v>172</v>
      </c>
      <c r="C42" s="9" t="s">
        <v>223</v>
      </c>
      <c r="D42" s="10">
        <v>1</v>
      </c>
      <c r="E42" s="8" t="s">
        <v>221</v>
      </c>
      <c r="F42" s="13"/>
      <c r="G42" s="13"/>
      <c r="H42" s="13">
        <f>ROUND(D42*F42, 0)</f>
        <v>0</v>
      </c>
      <c r="I42" s="13">
        <f>ROUND(D42*G42, 0)</f>
        <v>0</v>
      </c>
      <c r="J42" s="14" t="s">
        <v>17</v>
      </c>
      <c r="K42" s="1"/>
      <c r="L42" s="1"/>
    </row>
    <row r="43" spans="1:12" s="76" customFormat="1" x14ac:dyDescent="0.25">
      <c r="A43" s="7"/>
      <c r="B43" s="8"/>
      <c r="C43" s="9"/>
      <c r="D43" s="10"/>
      <c r="E43" s="8"/>
      <c r="F43" s="13"/>
      <c r="G43" s="13"/>
      <c r="H43" s="13"/>
      <c r="I43" s="13"/>
      <c r="J43" s="14"/>
      <c r="K43" s="1"/>
      <c r="L43" s="1"/>
    </row>
    <row r="44" spans="1:12" s="76" customFormat="1" x14ac:dyDescent="0.25">
      <c r="A44" s="7"/>
      <c r="B44" s="8"/>
      <c r="C44" s="9"/>
      <c r="D44" s="10"/>
      <c r="E44" s="8"/>
      <c r="F44" s="13"/>
      <c r="G44" s="13"/>
      <c r="H44" s="13"/>
      <c r="I44" s="13"/>
      <c r="J44" s="14"/>
      <c r="K44" s="1"/>
      <c r="L44" s="1"/>
    </row>
    <row r="45" spans="1:12" s="76" customFormat="1" x14ac:dyDescent="0.25">
      <c r="A45" s="4"/>
      <c r="B45" s="5"/>
      <c r="C45" s="5" t="s">
        <v>23</v>
      </c>
      <c r="D45" s="6"/>
      <c r="E45" s="5"/>
      <c r="F45" s="11"/>
      <c r="G45" s="11"/>
      <c r="H45" s="11"/>
      <c r="I45" s="11"/>
      <c r="J45" s="12"/>
      <c r="K45" s="11">
        <f>ROUND(SUM(H39:H44),0)</f>
        <v>0</v>
      </c>
      <c r="L45" s="11">
        <f>ROUND(SUM(I39:I44),0)</f>
        <v>0</v>
      </c>
    </row>
    <row r="49" spans="3:5" x14ac:dyDescent="0.25">
      <c r="C49" s="76"/>
      <c r="D49" s="1"/>
      <c r="E49" s="1"/>
    </row>
    <row r="50" spans="3:5" x14ac:dyDescent="0.25">
      <c r="C50" s="76"/>
      <c r="D50" s="1"/>
      <c r="E50" s="1"/>
    </row>
  </sheetData>
  <pageMargins left="0.7" right="0.7" top="0.75" bottom="0.75" header="0.3" footer="0.3"/>
  <pageSetup paperSize="9" scale="68" fitToHeight="0" orientation="portrait" r:id="rId1"/>
  <headerFooter>
    <oddHeader>&amp;CB.1. FÜRDŐSZOBA</oddHeader>
  </headerFooter>
  <rowBreaks count="1" manualBreakCount="1">
    <brk id="25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FF80E-CB04-4FF0-BCCC-697418BC4E86}">
  <sheetPr>
    <pageSetUpPr fitToPage="1"/>
  </sheetPr>
  <dimension ref="A1:L61"/>
  <sheetViews>
    <sheetView view="pageBreakPreview" topLeftCell="A31" zoomScale="40" zoomScaleNormal="100" zoomScaleSheetLayoutView="40" workbookViewId="0">
      <selection activeCell="G58" sqref="F4:G58"/>
    </sheetView>
  </sheetViews>
  <sheetFormatPr defaultRowHeight="15" x14ac:dyDescent="0.25"/>
  <cols>
    <col min="1" max="1" width="9.140625" style="76"/>
    <col min="2" max="2" width="14" style="76" customWidth="1"/>
    <col min="3" max="3" width="27.85546875" style="76" customWidth="1"/>
    <col min="4" max="5" width="9.140625" style="76"/>
    <col min="6" max="7" width="10" style="1" bestFit="1" customWidth="1"/>
    <col min="8" max="9" width="10.42578125" style="1" bestFit="1" customWidth="1"/>
    <col min="10" max="10" width="9.140625" style="1"/>
    <col min="11" max="12" width="13.42578125" style="1" bestFit="1" customWidth="1"/>
    <col min="13" max="16384" width="9.140625" style="76"/>
  </cols>
  <sheetData>
    <row r="1" spans="1:12" ht="38.25" x14ac:dyDescent="0.25">
      <c r="A1" s="4" t="s">
        <v>10</v>
      </c>
      <c r="B1" s="5" t="s">
        <v>11</v>
      </c>
      <c r="C1" s="5" t="s">
        <v>12</v>
      </c>
      <c r="D1" s="6" t="s">
        <v>0</v>
      </c>
      <c r="E1" s="5" t="s">
        <v>1</v>
      </c>
      <c r="F1" s="11" t="s">
        <v>2</v>
      </c>
      <c r="G1" s="11" t="s">
        <v>3</v>
      </c>
      <c r="H1" s="11" t="s">
        <v>4</v>
      </c>
      <c r="I1" s="11" t="s">
        <v>5</v>
      </c>
      <c r="J1" s="12" t="s">
        <v>13</v>
      </c>
      <c r="K1" s="1">
        <f>SUM(K2:K61)</f>
        <v>0</v>
      </c>
      <c r="L1" s="1">
        <f>SUM(L2:L61)</f>
        <v>0</v>
      </c>
    </row>
    <row r="4" spans="1:12" ht="63.75" x14ac:dyDescent="0.25">
      <c r="A4" s="7">
        <v>1</v>
      </c>
      <c r="B4" s="8" t="s">
        <v>191</v>
      </c>
      <c r="C4" s="9" t="s">
        <v>209</v>
      </c>
      <c r="D4" s="10">
        <v>12</v>
      </c>
      <c r="E4" s="8" t="s">
        <v>22</v>
      </c>
      <c r="F4" s="13"/>
      <c r="G4" s="13"/>
      <c r="H4" s="13">
        <f>ROUND(D4*F4, 0)</f>
        <v>0</v>
      </c>
      <c r="I4" s="13">
        <f>ROUND(D4*G4, 0)</f>
        <v>0</v>
      </c>
      <c r="J4" s="14" t="s">
        <v>172</v>
      </c>
    </row>
    <row r="5" spans="1:12" x14ac:dyDescent="0.25">
      <c r="A5" s="7"/>
      <c r="B5" s="8"/>
      <c r="C5" s="9"/>
      <c r="D5" s="10"/>
      <c r="E5" s="8"/>
      <c r="F5" s="13"/>
      <c r="G5" s="13"/>
      <c r="H5" s="13"/>
      <c r="I5" s="13"/>
      <c r="J5" s="14"/>
    </row>
    <row r="6" spans="1:12" ht="63.75" x14ac:dyDescent="0.25">
      <c r="A6" s="7">
        <v>2</v>
      </c>
      <c r="B6" s="8" t="s">
        <v>191</v>
      </c>
      <c r="C6" s="9" t="s">
        <v>200</v>
      </c>
      <c r="D6" s="10">
        <v>13</v>
      </c>
      <c r="E6" s="8" t="s">
        <v>22</v>
      </c>
      <c r="F6" s="13"/>
      <c r="G6" s="13"/>
      <c r="H6" s="13">
        <f>ROUND(D6*F6, 0)</f>
        <v>0</v>
      </c>
      <c r="I6" s="13">
        <f>ROUND(D6*G6, 0)</f>
        <v>0</v>
      </c>
      <c r="J6" s="14" t="s">
        <v>172</v>
      </c>
    </row>
    <row r="7" spans="1:12" x14ac:dyDescent="0.25">
      <c r="A7" s="7"/>
      <c r="B7" s="8"/>
      <c r="C7" s="9"/>
      <c r="D7" s="10"/>
      <c r="E7" s="8"/>
      <c r="F7" s="13"/>
      <c r="G7" s="13"/>
      <c r="H7" s="13"/>
      <c r="I7" s="13"/>
      <c r="J7" s="14"/>
    </row>
    <row r="8" spans="1:12" ht="51" x14ac:dyDescent="0.25">
      <c r="A8" s="7">
        <v>3</v>
      </c>
      <c r="B8" s="8" t="s">
        <v>191</v>
      </c>
      <c r="C8" s="9" t="s">
        <v>192</v>
      </c>
      <c r="D8" s="10">
        <v>13</v>
      </c>
      <c r="E8" s="8" t="s">
        <v>22</v>
      </c>
      <c r="F8" s="13"/>
      <c r="G8" s="13"/>
      <c r="H8" s="13">
        <f>ROUND(D8*F8, 0)</f>
        <v>0</v>
      </c>
      <c r="I8" s="13">
        <f>ROUND(D8*G8, 0)</f>
        <v>0</v>
      </c>
      <c r="J8" s="14" t="s">
        <v>172</v>
      </c>
    </row>
    <row r="9" spans="1:12" x14ac:dyDescent="0.25">
      <c r="A9" s="7"/>
      <c r="B9" s="8"/>
      <c r="C9" s="8"/>
      <c r="D9" s="10"/>
      <c r="E9" s="8"/>
      <c r="F9" s="13"/>
      <c r="G9" s="13"/>
      <c r="H9" s="13"/>
      <c r="I9" s="13"/>
      <c r="J9" s="14"/>
    </row>
    <row r="10" spans="1:12" ht="25.5" x14ac:dyDescent="0.25">
      <c r="A10" s="7">
        <v>4</v>
      </c>
      <c r="B10" s="8" t="s">
        <v>191</v>
      </c>
      <c r="C10" s="9" t="s">
        <v>193</v>
      </c>
      <c r="D10" s="10">
        <v>13</v>
      </c>
      <c r="E10" s="8" t="s">
        <v>22</v>
      </c>
      <c r="F10" s="13"/>
      <c r="G10" s="13"/>
      <c r="H10" s="13">
        <f>ROUND(D10*F10, 0)</f>
        <v>0</v>
      </c>
      <c r="I10" s="13">
        <f>ROUND(D10*G10, 0)</f>
        <v>0</v>
      </c>
      <c r="J10" s="14" t="s">
        <v>172</v>
      </c>
    </row>
    <row r="11" spans="1:12" x14ac:dyDescent="0.25">
      <c r="A11" s="7"/>
      <c r="B11" s="8"/>
      <c r="C11" s="9"/>
      <c r="D11" s="10"/>
      <c r="E11" s="8"/>
      <c r="F11" s="13"/>
      <c r="G11" s="13"/>
      <c r="H11" s="13"/>
      <c r="I11" s="13"/>
      <c r="J11" s="14"/>
    </row>
    <row r="12" spans="1:12" ht="25.5" x14ac:dyDescent="0.25">
      <c r="A12" s="7">
        <v>5</v>
      </c>
      <c r="B12" s="8" t="s">
        <v>191</v>
      </c>
      <c r="C12" s="9" t="s">
        <v>194</v>
      </c>
      <c r="D12" s="10">
        <v>13</v>
      </c>
      <c r="E12" s="8" t="s">
        <v>22</v>
      </c>
      <c r="F12" s="13"/>
      <c r="G12" s="13"/>
      <c r="H12" s="13">
        <f>ROUND(D12*F12, 0)</f>
        <v>0</v>
      </c>
      <c r="I12" s="13">
        <f>ROUND(D12*G12, 0)</f>
        <v>0</v>
      </c>
      <c r="J12" s="14" t="s">
        <v>172</v>
      </c>
    </row>
    <row r="13" spans="1:12" x14ac:dyDescent="0.25">
      <c r="A13" s="7"/>
      <c r="B13" s="8"/>
      <c r="C13" s="9"/>
      <c r="D13" s="10"/>
      <c r="E13" s="8"/>
      <c r="F13" s="13"/>
      <c r="G13" s="13"/>
      <c r="H13" s="13"/>
      <c r="I13" s="13"/>
      <c r="J13" s="14"/>
    </row>
    <row r="14" spans="1:12" ht="25.5" x14ac:dyDescent="0.25">
      <c r="A14" s="7">
        <v>6</v>
      </c>
      <c r="B14" s="8" t="s">
        <v>191</v>
      </c>
      <c r="C14" s="9" t="s">
        <v>195</v>
      </c>
      <c r="D14" s="10">
        <v>13</v>
      </c>
      <c r="E14" s="8" t="s">
        <v>22</v>
      </c>
      <c r="F14" s="13"/>
      <c r="G14" s="13"/>
      <c r="H14" s="13">
        <f>ROUND(D14*F14, 0)</f>
        <v>0</v>
      </c>
      <c r="I14" s="13">
        <f>ROUND(D14*G14, 0)</f>
        <v>0</v>
      </c>
      <c r="J14" s="14" t="s">
        <v>172</v>
      </c>
    </row>
    <row r="15" spans="1:12" x14ac:dyDescent="0.25">
      <c r="A15" s="7"/>
      <c r="B15" s="8"/>
      <c r="C15" s="9"/>
      <c r="D15" s="10"/>
      <c r="E15" s="8"/>
      <c r="F15" s="13"/>
      <c r="G15" s="13"/>
      <c r="H15" s="13"/>
      <c r="I15" s="13"/>
      <c r="J15" s="14"/>
    </row>
    <row r="16" spans="1:12" ht="38.25" x14ac:dyDescent="0.25">
      <c r="A16" s="7">
        <v>7</v>
      </c>
      <c r="B16" s="8" t="s">
        <v>191</v>
      </c>
      <c r="C16" s="9" t="s">
        <v>208</v>
      </c>
      <c r="D16" s="10">
        <v>12</v>
      </c>
      <c r="E16" s="8" t="s">
        <v>22</v>
      </c>
      <c r="F16" s="13"/>
      <c r="G16" s="13"/>
      <c r="H16" s="13">
        <f>ROUND(D16*F16, 0)</f>
        <v>0</v>
      </c>
      <c r="I16" s="13">
        <f>ROUND(D16*G16, 0)</f>
        <v>0</v>
      </c>
      <c r="J16" s="14" t="s">
        <v>172</v>
      </c>
    </row>
    <row r="17" spans="1:10" x14ac:dyDescent="0.25">
      <c r="A17" s="7"/>
      <c r="B17" s="8"/>
      <c r="C17" s="9"/>
      <c r="D17" s="10"/>
      <c r="E17" s="8"/>
      <c r="F17" s="13"/>
      <c r="G17" s="13"/>
      <c r="H17" s="13"/>
      <c r="I17" s="13"/>
      <c r="J17" s="14"/>
    </row>
    <row r="18" spans="1:10" ht="38.25" x14ac:dyDescent="0.25">
      <c r="A18" s="7">
        <v>8</v>
      </c>
      <c r="B18" s="8" t="s">
        <v>191</v>
      </c>
      <c r="C18" s="9" t="s">
        <v>207</v>
      </c>
      <c r="D18" s="10">
        <v>12</v>
      </c>
      <c r="E18" s="8" t="s">
        <v>22</v>
      </c>
      <c r="F18" s="13"/>
      <c r="G18" s="13"/>
      <c r="H18" s="13">
        <f>ROUND(D18*F18, 0)</f>
        <v>0</v>
      </c>
      <c r="I18" s="13">
        <f>ROUND(D18*G18, 0)</f>
        <v>0</v>
      </c>
      <c r="J18" s="14" t="s">
        <v>172</v>
      </c>
    </row>
    <row r="19" spans="1:10" x14ac:dyDescent="0.25">
      <c r="A19" s="7"/>
      <c r="B19" s="8"/>
      <c r="C19" s="9"/>
      <c r="D19" s="10"/>
      <c r="E19" s="8"/>
      <c r="F19" s="13"/>
      <c r="G19" s="13"/>
      <c r="H19" s="13"/>
      <c r="I19" s="13"/>
      <c r="J19" s="14"/>
    </row>
    <row r="20" spans="1:10" ht="25.5" x14ac:dyDescent="0.25">
      <c r="A20" s="7">
        <v>9</v>
      </c>
      <c r="B20" s="8" t="s">
        <v>191</v>
      </c>
      <c r="C20" s="9" t="s">
        <v>197</v>
      </c>
      <c r="D20" s="10">
        <v>11</v>
      </c>
      <c r="E20" s="8" t="s">
        <v>22</v>
      </c>
      <c r="F20" s="13"/>
      <c r="G20" s="13"/>
      <c r="H20" s="13">
        <f>ROUND(D20*F20, 0)</f>
        <v>0</v>
      </c>
      <c r="I20" s="13">
        <f>ROUND(D20*G20, 0)</f>
        <v>0</v>
      </c>
      <c r="J20" s="14" t="s">
        <v>172</v>
      </c>
    </row>
    <row r="21" spans="1:10" x14ac:dyDescent="0.25">
      <c r="A21" s="7"/>
      <c r="B21" s="8"/>
      <c r="C21" s="9"/>
      <c r="D21" s="10"/>
      <c r="E21" s="8"/>
      <c r="F21" s="13"/>
      <c r="G21" s="13"/>
      <c r="H21" s="13"/>
      <c r="I21" s="13"/>
      <c r="J21" s="14"/>
    </row>
    <row r="22" spans="1:10" ht="38.25" x14ac:dyDescent="0.25">
      <c r="A22" s="7">
        <v>10</v>
      </c>
      <c r="B22" s="8" t="s">
        <v>191</v>
      </c>
      <c r="C22" s="9" t="s">
        <v>196</v>
      </c>
      <c r="D22" s="10">
        <v>13</v>
      </c>
      <c r="E22" s="8" t="s">
        <v>22</v>
      </c>
      <c r="F22" s="13"/>
      <c r="G22" s="13"/>
      <c r="H22" s="13">
        <f>ROUND(D22*F22, 0)</f>
        <v>0</v>
      </c>
      <c r="I22" s="13">
        <f>ROUND(D22*G22, 0)</f>
        <v>0</v>
      </c>
      <c r="J22" s="14" t="s">
        <v>172</v>
      </c>
    </row>
    <row r="23" spans="1:10" x14ac:dyDescent="0.25">
      <c r="A23" s="7"/>
      <c r="B23" s="8"/>
      <c r="C23" s="9"/>
      <c r="D23" s="10"/>
      <c r="E23" s="8"/>
      <c r="F23" s="13"/>
      <c r="G23" s="13"/>
      <c r="H23" s="13"/>
      <c r="I23" s="13"/>
      <c r="J23" s="14"/>
    </row>
    <row r="24" spans="1:10" ht="25.5" x14ac:dyDescent="0.25">
      <c r="A24" s="7">
        <v>11</v>
      </c>
      <c r="B24" s="8" t="s">
        <v>191</v>
      </c>
      <c r="C24" s="9" t="s">
        <v>198</v>
      </c>
      <c r="D24" s="10">
        <v>13</v>
      </c>
      <c r="E24" s="8" t="s">
        <v>22</v>
      </c>
      <c r="F24" s="13"/>
      <c r="G24" s="13"/>
      <c r="H24" s="13">
        <f>ROUND(D24*F24, 0)</f>
        <v>0</v>
      </c>
      <c r="I24" s="13">
        <f>ROUND(D24*G24, 0)</f>
        <v>0</v>
      </c>
      <c r="J24" s="14" t="s">
        <v>172</v>
      </c>
    </row>
    <row r="25" spans="1:10" x14ac:dyDescent="0.25">
      <c r="A25" s="7"/>
      <c r="B25" s="8"/>
      <c r="C25" s="9"/>
      <c r="D25" s="10"/>
      <c r="E25" s="8"/>
      <c r="F25" s="13"/>
      <c r="G25" s="13"/>
      <c r="H25" s="13"/>
      <c r="I25" s="13"/>
      <c r="J25" s="14"/>
    </row>
    <row r="26" spans="1:10" ht="25.5" x14ac:dyDescent="0.25">
      <c r="A26" s="7">
        <v>12</v>
      </c>
      <c r="B26" s="8" t="s">
        <v>191</v>
      </c>
      <c r="C26" s="9" t="s">
        <v>199</v>
      </c>
      <c r="D26" s="10">
        <v>13</v>
      </c>
      <c r="E26" s="8" t="s">
        <v>22</v>
      </c>
      <c r="F26" s="13"/>
      <c r="G26" s="13"/>
      <c r="H26" s="13">
        <f>ROUND(D26*F26, 0)</f>
        <v>0</v>
      </c>
      <c r="I26" s="13">
        <f>ROUND(D26*G26, 0)</f>
        <v>0</v>
      </c>
      <c r="J26" s="14" t="s">
        <v>172</v>
      </c>
    </row>
    <row r="27" spans="1:10" x14ac:dyDescent="0.25">
      <c r="A27" s="7"/>
      <c r="B27" s="8"/>
      <c r="C27" s="9"/>
      <c r="D27" s="10"/>
      <c r="E27" s="8"/>
      <c r="F27" s="13"/>
      <c r="G27" s="13"/>
      <c r="H27" s="13"/>
      <c r="I27" s="13"/>
      <c r="J27" s="14"/>
    </row>
    <row r="28" spans="1:10" ht="25.5" x14ac:dyDescent="0.25">
      <c r="A28" s="7">
        <v>13</v>
      </c>
      <c r="B28" s="8" t="s">
        <v>191</v>
      </c>
      <c r="C28" s="9" t="s">
        <v>206</v>
      </c>
      <c r="D28" s="10">
        <v>39</v>
      </c>
      <c r="E28" s="8" t="s">
        <v>22</v>
      </c>
      <c r="F28" s="13"/>
      <c r="G28" s="13"/>
      <c r="H28" s="13">
        <f>ROUND(D28*F28, 0)</f>
        <v>0</v>
      </c>
      <c r="I28" s="13">
        <f>ROUND(D28*G28, 0)</f>
        <v>0</v>
      </c>
      <c r="J28" s="14" t="s">
        <v>172</v>
      </c>
    </row>
    <row r="29" spans="1:10" x14ac:dyDescent="0.25">
      <c r="A29" s="7"/>
      <c r="B29" s="8"/>
      <c r="C29" s="9"/>
      <c r="D29" s="10"/>
      <c r="E29" s="8"/>
      <c r="F29" s="13"/>
      <c r="G29" s="13"/>
      <c r="H29" s="13"/>
      <c r="I29" s="13"/>
      <c r="J29" s="14"/>
    </row>
    <row r="30" spans="1:10" ht="38.25" x14ac:dyDescent="0.25">
      <c r="A30" s="7">
        <v>14</v>
      </c>
      <c r="B30" s="8" t="s">
        <v>191</v>
      </c>
      <c r="C30" s="9" t="s">
        <v>201</v>
      </c>
      <c r="D30" s="10">
        <v>12</v>
      </c>
      <c r="E30" s="8" t="s">
        <v>22</v>
      </c>
      <c r="F30" s="13"/>
      <c r="G30" s="13"/>
      <c r="H30" s="13">
        <f>ROUND(D30*F30, 0)</f>
        <v>0</v>
      </c>
      <c r="I30" s="13">
        <f>ROUND(D30*G30, 0)</f>
        <v>0</v>
      </c>
      <c r="J30" s="14" t="s">
        <v>172</v>
      </c>
    </row>
    <row r="31" spans="1:10" x14ac:dyDescent="0.25">
      <c r="A31" s="7"/>
      <c r="B31" s="8"/>
      <c r="C31" s="9"/>
      <c r="D31" s="10"/>
      <c r="E31" s="8"/>
      <c r="F31" s="13"/>
      <c r="G31" s="13"/>
      <c r="H31" s="13"/>
      <c r="I31" s="13"/>
      <c r="J31" s="14"/>
    </row>
    <row r="32" spans="1:10" ht="38.25" x14ac:dyDescent="0.25">
      <c r="A32" s="7">
        <v>15</v>
      </c>
      <c r="B32" s="8" t="s">
        <v>191</v>
      </c>
      <c r="C32" s="9" t="s">
        <v>202</v>
      </c>
      <c r="D32" s="10">
        <v>24</v>
      </c>
      <c r="E32" s="8" t="s">
        <v>22</v>
      </c>
      <c r="F32" s="13"/>
      <c r="G32" s="13"/>
      <c r="H32" s="13">
        <f>ROUND(D32*F32, 0)</f>
        <v>0</v>
      </c>
      <c r="I32" s="13">
        <f>ROUND(D32*G32, 0)</f>
        <v>0</v>
      </c>
      <c r="J32" s="14" t="s">
        <v>172</v>
      </c>
    </row>
    <row r="33" spans="1:10" x14ac:dyDescent="0.25">
      <c r="A33" s="7"/>
      <c r="B33" s="8"/>
      <c r="C33" s="9"/>
      <c r="D33" s="10"/>
      <c r="E33" s="8"/>
      <c r="F33" s="13"/>
      <c r="G33" s="13"/>
      <c r="H33" s="13"/>
      <c r="I33" s="13"/>
      <c r="J33" s="14"/>
    </row>
    <row r="34" spans="1:10" ht="38.25" x14ac:dyDescent="0.25">
      <c r="A34" s="7">
        <v>16</v>
      </c>
      <c r="B34" s="8" t="s">
        <v>191</v>
      </c>
      <c r="C34" s="9" t="s">
        <v>203</v>
      </c>
      <c r="D34" s="10">
        <v>12</v>
      </c>
      <c r="E34" s="8" t="s">
        <v>22</v>
      </c>
      <c r="F34" s="13"/>
      <c r="G34" s="13"/>
      <c r="H34" s="13">
        <f>ROUND(D34*F34, 0)</f>
        <v>0</v>
      </c>
      <c r="I34" s="13">
        <f>ROUND(D34*G34, 0)</f>
        <v>0</v>
      </c>
      <c r="J34" s="14" t="s">
        <v>172</v>
      </c>
    </row>
    <row r="35" spans="1:10" x14ac:dyDescent="0.25">
      <c r="A35" s="7"/>
      <c r="B35" s="8"/>
      <c r="C35" s="9"/>
      <c r="D35" s="10"/>
      <c r="E35" s="8"/>
      <c r="F35" s="13"/>
      <c r="G35" s="13"/>
      <c r="H35" s="13"/>
      <c r="I35" s="13"/>
      <c r="J35" s="14"/>
    </row>
    <row r="36" spans="1:10" ht="38.25" x14ac:dyDescent="0.25">
      <c r="A36" s="7">
        <v>17</v>
      </c>
      <c r="B36" s="8" t="s">
        <v>191</v>
      </c>
      <c r="C36" s="9" t="s">
        <v>213</v>
      </c>
      <c r="D36" s="10">
        <v>12</v>
      </c>
      <c r="E36" s="8" t="s">
        <v>22</v>
      </c>
      <c r="F36" s="13"/>
      <c r="G36" s="13"/>
      <c r="H36" s="13">
        <f>ROUND(D36*F36, 0)</f>
        <v>0</v>
      </c>
      <c r="I36" s="13">
        <f>ROUND(D36*G36, 0)</f>
        <v>0</v>
      </c>
      <c r="J36" s="14" t="s">
        <v>172</v>
      </c>
    </row>
    <row r="37" spans="1:10" x14ac:dyDescent="0.25">
      <c r="A37" s="7"/>
      <c r="B37" s="8"/>
      <c r="C37" s="9"/>
      <c r="D37" s="10"/>
      <c r="E37" s="8"/>
      <c r="F37" s="13"/>
      <c r="G37" s="13"/>
      <c r="H37" s="13"/>
      <c r="I37" s="13"/>
      <c r="J37" s="14"/>
    </row>
    <row r="38" spans="1:10" ht="25.5" x14ac:dyDescent="0.25">
      <c r="A38" s="7">
        <v>18</v>
      </c>
      <c r="B38" s="8" t="s">
        <v>191</v>
      </c>
      <c r="C38" s="9" t="s">
        <v>204</v>
      </c>
      <c r="D38" s="10">
        <v>12</v>
      </c>
      <c r="E38" s="8" t="s">
        <v>22</v>
      </c>
      <c r="F38" s="13"/>
      <c r="G38" s="13"/>
      <c r="H38" s="13">
        <f>ROUND(D38*F38, 0)</f>
        <v>0</v>
      </c>
      <c r="I38" s="13">
        <f>ROUND(D38*G38, 0)</f>
        <v>0</v>
      </c>
      <c r="J38" s="14" t="s">
        <v>172</v>
      </c>
    </row>
    <row r="39" spans="1:10" x14ac:dyDescent="0.25">
      <c r="A39" s="7"/>
      <c r="B39" s="8"/>
      <c r="C39" s="9"/>
      <c r="D39" s="10"/>
      <c r="E39" s="8"/>
      <c r="F39" s="13"/>
      <c r="G39" s="13"/>
      <c r="H39" s="13"/>
      <c r="I39" s="13"/>
      <c r="J39" s="14"/>
    </row>
    <row r="40" spans="1:10" ht="63.75" x14ac:dyDescent="0.25">
      <c r="A40" s="7">
        <v>19</v>
      </c>
      <c r="B40" s="8" t="s">
        <v>191</v>
      </c>
      <c r="C40" s="9" t="s">
        <v>212</v>
      </c>
      <c r="D40" s="10">
        <v>12</v>
      </c>
      <c r="E40" s="8" t="s">
        <v>22</v>
      </c>
      <c r="F40" s="13"/>
      <c r="G40" s="13"/>
      <c r="H40" s="13">
        <f>ROUND(D40*F40, 0)</f>
        <v>0</v>
      </c>
      <c r="I40" s="13">
        <f>ROUND(D40*G40, 0)</f>
        <v>0</v>
      </c>
      <c r="J40" s="14" t="s">
        <v>172</v>
      </c>
    </row>
    <row r="41" spans="1:10" x14ac:dyDescent="0.25">
      <c r="A41" s="7"/>
      <c r="B41" s="8"/>
      <c r="C41" s="9"/>
      <c r="D41" s="10"/>
      <c r="E41" s="8"/>
      <c r="F41" s="13"/>
      <c r="G41" s="13"/>
      <c r="H41" s="13"/>
      <c r="I41" s="13"/>
      <c r="J41" s="14"/>
    </row>
    <row r="42" spans="1:10" ht="38.25" x14ac:dyDescent="0.25">
      <c r="A42" s="7">
        <v>20</v>
      </c>
      <c r="B42" s="8" t="s">
        <v>191</v>
      </c>
      <c r="C42" s="9" t="s">
        <v>211</v>
      </c>
      <c r="D42" s="10">
        <v>1</v>
      </c>
      <c r="E42" s="8" t="s">
        <v>22</v>
      </c>
      <c r="F42" s="13"/>
      <c r="G42" s="13"/>
      <c r="H42" s="13">
        <f>ROUND(D42*F42, 0)</f>
        <v>0</v>
      </c>
      <c r="I42" s="13">
        <f>ROUND(D42*G42, 0)</f>
        <v>0</v>
      </c>
      <c r="J42" s="14" t="s">
        <v>172</v>
      </c>
    </row>
    <row r="43" spans="1:10" x14ac:dyDescent="0.25">
      <c r="A43" s="7"/>
      <c r="B43" s="8"/>
      <c r="C43" s="9"/>
      <c r="D43" s="10"/>
      <c r="E43" s="8"/>
      <c r="F43" s="13"/>
      <c r="G43" s="13"/>
      <c r="H43" s="13"/>
      <c r="I43" s="13"/>
      <c r="J43" s="14"/>
    </row>
    <row r="44" spans="1:10" ht="25.5" x14ac:dyDescent="0.25">
      <c r="A44" s="7">
        <v>21</v>
      </c>
      <c r="B44" s="8" t="s">
        <v>191</v>
      </c>
      <c r="C44" s="9" t="s">
        <v>205</v>
      </c>
      <c r="D44" s="10">
        <v>1</v>
      </c>
      <c r="E44" s="8" t="s">
        <v>22</v>
      </c>
      <c r="F44" s="13"/>
      <c r="G44" s="13"/>
      <c r="H44" s="13">
        <f>ROUND(D44*F44, 0)</f>
        <v>0</v>
      </c>
      <c r="I44" s="13">
        <f>ROUND(D44*G44, 0)</f>
        <v>0</v>
      </c>
      <c r="J44" s="14" t="s">
        <v>172</v>
      </c>
    </row>
    <row r="45" spans="1:10" x14ac:dyDescent="0.25">
      <c r="A45" s="7"/>
      <c r="B45" s="8"/>
      <c r="C45" s="9"/>
      <c r="D45" s="10"/>
      <c r="E45" s="8"/>
      <c r="F45" s="13"/>
      <c r="G45" s="13"/>
      <c r="H45" s="13"/>
      <c r="I45" s="13"/>
      <c r="J45" s="14"/>
    </row>
    <row r="46" spans="1:10" ht="38.25" x14ac:dyDescent="0.25">
      <c r="A46" s="7">
        <v>22</v>
      </c>
      <c r="B46" s="8" t="s">
        <v>191</v>
      </c>
      <c r="C46" s="9" t="s">
        <v>210</v>
      </c>
      <c r="D46" s="10">
        <v>1</v>
      </c>
      <c r="E46" s="8" t="s">
        <v>22</v>
      </c>
      <c r="F46" s="13"/>
      <c r="G46" s="13"/>
      <c r="H46" s="13">
        <f>ROUND(D46*F46, 0)</f>
        <v>0</v>
      </c>
      <c r="I46" s="13">
        <f>ROUND(D46*G46, 0)</f>
        <v>0</v>
      </c>
      <c r="J46" s="14" t="s">
        <v>172</v>
      </c>
    </row>
    <row r="47" spans="1:10" x14ac:dyDescent="0.25">
      <c r="A47" s="7"/>
      <c r="B47" s="8"/>
      <c r="C47" s="9"/>
      <c r="D47" s="10"/>
      <c r="E47" s="8"/>
      <c r="F47" s="13"/>
      <c r="G47" s="13"/>
      <c r="H47" s="13"/>
      <c r="I47" s="13"/>
      <c r="J47" s="14"/>
    </row>
    <row r="48" spans="1:10" ht="38.25" x14ac:dyDescent="0.25">
      <c r="A48" s="7">
        <v>23</v>
      </c>
      <c r="B48" s="8" t="s">
        <v>191</v>
      </c>
      <c r="C48" s="9" t="s">
        <v>214</v>
      </c>
      <c r="D48" s="10">
        <v>1</v>
      </c>
      <c r="E48" s="8" t="s">
        <v>22</v>
      </c>
      <c r="F48" s="13"/>
      <c r="G48" s="13"/>
      <c r="H48" s="13">
        <f>ROUND(D48*F48, 0)</f>
        <v>0</v>
      </c>
      <c r="I48" s="13">
        <f>ROUND(D48*G48, 0)</f>
        <v>0</v>
      </c>
      <c r="J48" s="14" t="s">
        <v>172</v>
      </c>
    </row>
    <row r="49" spans="1:12" x14ac:dyDescent="0.25">
      <c r="A49" s="7"/>
      <c r="B49" s="8"/>
      <c r="C49" s="9"/>
      <c r="D49" s="10"/>
      <c r="E49" s="8"/>
      <c r="F49" s="13"/>
      <c r="G49" s="13"/>
      <c r="H49" s="13"/>
      <c r="I49" s="13"/>
      <c r="J49" s="14"/>
    </row>
    <row r="50" spans="1:12" ht="38.25" x14ac:dyDescent="0.25">
      <c r="A50" s="7">
        <v>23</v>
      </c>
      <c r="B50" s="8" t="s">
        <v>191</v>
      </c>
      <c r="C50" s="9" t="s">
        <v>215</v>
      </c>
      <c r="D50" s="10">
        <v>1</v>
      </c>
      <c r="E50" s="8" t="s">
        <v>22</v>
      </c>
      <c r="F50" s="13"/>
      <c r="G50" s="13"/>
      <c r="H50" s="13">
        <f>ROUND(D50*F50, 0)</f>
        <v>0</v>
      </c>
      <c r="I50" s="13">
        <f>ROUND(D50*G50, 0)</f>
        <v>0</v>
      </c>
      <c r="J50" s="14" t="s">
        <v>172</v>
      </c>
    </row>
    <row r="51" spans="1:12" x14ac:dyDescent="0.25">
      <c r="A51" s="7"/>
      <c r="B51" s="8"/>
      <c r="C51" s="9"/>
      <c r="D51" s="10"/>
      <c r="E51" s="8"/>
      <c r="F51" s="13"/>
      <c r="G51" s="13"/>
      <c r="H51" s="13"/>
      <c r="I51" s="13"/>
      <c r="J51" s="14"/>
    </row>
    <row r="52" spans="1:12" ht="51" x14ac:dyDescent="0.25">
      <c r="A52" s="7">
        <v>23</v>
      </c>
      <c r="B52" s="8" t="s">
        <v>191</v>
      </c>
      <c r="C52" s="9" t="s">
        <v>216</v>
      </c>
      <c r="D52" s="10">
        <v>1</v>
      </c>
      <c r="E52" s="8" t="s">
        <v>22</v>
      </c>
      <c r="F52" s="13"/>
      <c r="G52" s="13"/>
      <c r="H52" s="13">
        <f>ROUND(D52*F52, 0)</f>
        <v>0</v>
      </c>
      <c r="I52" s="13">
        <f>ROUND(D52*G52, 0)</f>
        <v>0</v>
      </c>
      <c r="J52" s="14" t="s">
        <v>172</v>
      </c>
    </row>
    <row r="53" spans="1:12" x14ac:dyDescent="0.25">
      <c r="A53" s="7"/>
      <c r="B53" s="8"/>
      <c r="C53" s="9"/>
      <c r="D53" s="10"/>
      <c r="E53" s="8"/>
      <c r="F53" s="13"/>
      <c r="G53" s="13"/>
      <c r="H53" s="13"/>
      <c r="I53" s="13"/>
      <c r="J53" s="14"/>
    </row>
    <row r="54" spans="1:12" ht="38.25" x14ac:dyDescent="0.25">
      <c r="A54" s="7">
        <v>23</v>
      </c>
      <c r="B54" s="8" t="s">
        <v>191</v>
      </c>
      <c r="C54" s="9" t="s">
        <v>217</v>
      </c>
      <c r="D54" s="10">
        <v>1</v>
      </c>
      <c r="E54" s="8" t="s">
        <v>22</v>
      </c>
      <c r="F54" s="13"/>
      <c r="G54" s="13"/>
      <c r="H54" s="13">
        <f>ROUND(D54*F54, 0)</f>
        <v>0</v>
      </c>
      <c r="I54" s="13">
        <f>ROUND(D54*G54, 0)</f>
        <v>0</v>
      </c>
      <c r="J54" s="14" t="s">
        <v>172</v>
      </c>
    </row>
    <row r="55" spans="1:12" x14ac:dyDescent="0.25">
      <c r="A55" s="7"/>
      <c r="B55" s="8"/>
      <c r="C55" s="9"/>
      <c r="D55" s="10"/>
      <c r="E55" s="8"/>
      <c r="F55" s="13"/>
      <c r="G55" s="13"/>
      <c r="H55" s="13"/>
      <c r="I55" s="13"/>
      <c r="J55" s="14"/>
    </row>
    <row r="56" spans="1:12" ht="38.25" x14ac:dyDescent="0.25">
      <c r="A56" s="7">
        <v>23</v>
      </c>
      <c r="B56" s="8" t="s">
        <v>191</v>
      </c>
      <c r="C56" s="9" t="s">
        <v>218</v>
      </c>
      <c r="D56" s="10">
        <v>1</v>
      </c>
      <c r="E56" s="8" t="s">
        <v>22</v>
      </c>
      <c r="F56" s="13"/>
      <c r="G56" s="13"/>
      <c r="H56" s="13">
        <f>ROUND(D56*F56, 0)</f>
        <v>0</v>
      </c>
      <c r="I56" s="13">
        <f>ROUND(D56*G56, 0)</f>
        <v>0</v>
      </c>
      <c r="J56" s="14" t="s">
        <v>172</v>
      </c>
    </row>
    <row r="57" spans="1:12" x14ac:dyDescent="0.25">
      <c r="A57" s="7"/>
      <c r="B57" s="8"/>
      <c r="C57" s="9"/>
      <c r="D57" s="10"/>
      <c r="E57" s="8"/>
      <c r="F57" s="13"/>
      <c r="G57" s="13"/>
      <c r="H57" s="13"/>
      <c r="I57" s="13"/>
      <c r="J57" s="14"/>
    </row>
    <row r="58" spans="1:12" ht="89.25" x14ac:dyDescent="0.25">
      <c r="A58" s="7">
        <v>23</v>
      </c>
      <c r="B58" s="8" t="s">
        <v>191</v>
      </c>
      <c r="C58" s="9" t="s">
        <v>219</v>
      </c>
      <c r="D58" s="10">
        <v>1</v>
      </c>
      <c r="E58" s="8" t="s">
        <v>22</v>
      </c>
      <c r="F58" s="13"/>
      <c r="G58" s="13"/>
      <c r="H58" s="13">
        <f>ROUND(D58*F58, 0)</f>
        <v>0</v>
      </c>
      <c r="I58" s="13">
        <f>ROUND(D58*G58, 0)</f>
        <v>0</v>
      </c>
      <c r="J58" s="14" t="s">
        <v>172</v>
      </c>
    </row>
    <row r="59" spans="1:12" x14ac:dyDescent="0.25">
      <c r="A59" s="7"/>
      <c r="B59" s="8"/>
      <c r="C59" s="8"/>
      <c r="D59" s="10"/>
      <c r="E59" s="8"/>
      <c r="F59" s="13"/>
      <c r="G59" s="13"/>
      <c r="H59" s="13"/>
      <c r="I59" s="13"/>
      <c r="J59" s="14"/>
    </row>
    <row r="60" spans="1:12" x14ac:dyDescent="0.25">
      <c r="A60" s="7"/>
      <c r="B60" s="8"/>
      <c r="C60" s="8"/>
      <c r="D60" s="10"/>
      <c r="E60" s="8"/>
      <c r="F60" s="13"/>
      <c r="G60" s="13"/>
      <c r="H60" s="13"/>
      <c r="I60" s="13"/>
      <c r="J60" s="14"/>
    </row>
    <row r="61" spans="1:12" x14ac:dyDescent="0.25">
      <c r="A61" s="4"/>
      <c r="B61" s="5"/>
      <c r="C61" s="5" t="s">
        <v>23</v>
      </c>
      <c r="D61" s="6"/>
      <c r="E61" s="5"/>
      <c r="F61" s="11"/>
      <c r="G61" s="11"/>
      <c r="H61" s="11"/>
      <c r="I61" s="11"/>
      <c r="J61" s="12"/>
      <c r="K61" s="11">
        <f>ROUND(SUM(H4:H60),0)</f>
        <v>0</v>
      </c>
      <c r="L61" s="11">
        <f>ROUND(SUM(I4:I60),0)</f>
        <v>0</v>
      </c>
    </row>
  </sheetData>
  <pageMargins left="0.7" right="0.7" top="0.75" bottom="0.75" header="0.3" footer="0.3"/>
  <pageSetup paperSize="9" scale="73" fitToHeight="0" orientation="portrait" r:id="rId1"/>
  <headerFooter>
    <oddHeader>&amp;CB.1. FÜRDŐSZOBA</oddHeader>
  </headerFooter>
  <rowBreaks count="1" manualBreakCount="1">
    <brk id="40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15"/>
  <sheetViews>
    <sheetView view="pageBreakPreview" zoomScale="60" zoomScaleNormal="100" zoomScalePageLayoutView="55" workbookViewId="0">
      <selection activeCell="G13" sqref="F2:G13"/>
    </sheetView>
  </sheetViews>
  <sheetFormatPr defaultRowHeight="15" x14ac:dyDescent="0.25"/>
  <cols>
    <col min="3" max="3" width="36.5703125" customWidth="1"/>
    <col min="6" max="7" width="10.140625" style="1" bestFit="1" customWidth="1"/>
    <col min="8" max="8" width="10.85546875" style="1" bestFit="1" customWidth="1"/>
    <col min="9" max="9" width="11" style="1" bestFit="1" customWidth="1"/>
    <col min="10" max="10" width="9.140625" style="1"/>
    <col min="11" max="12" width="12.5703125" style="1" bestFit="1" customWidth="1"/>
  </cols>
  <sheetData>
    <row r="1" spans="1:12" ht="39" thickBot="1" x14ac:dyDescent="0.3">
      <c r="A1" s="4" t="s">
        <v>10</v>
      </c>
      <c r="B1" s="5" t="s">
        <v>11</v>
      </c>
      <c r="C1" s="5" t="s">
        <v>12</v>
      </c>
      <c r="D1" s="6" t="s">
        <v>0</v>
      </c>
      <c r="E1" s="5" t="s">
        <v>1</v>
      </c>
      <c r="F1" s="11" t="s">
        <v>2</v>
      </c>
      <c r="G1" s="11" t="s">
        <v>3</v>
      </c>
      <c r="H1" s="11" t="s">
        <v>4</v>
      </c>
      <c r="I1" s="11" t="s">
        <v>5</v>
      </c>
      <c r="J1" s="12" t="s">
        <v>13</v>
      </c>
      <c r="K1" s="15">
        <f>SUM(K2:K15)</f>
        <v>0</v>
      </c>
      <c r="L1" s="16">
        <f>SUM(L2:L15)</f>
        <v>0</v>
      </c>
    </row>
    <row r="2" spans="1:12" ht="51" x14ac:dyDescent="0.25">
      <c r="A2" s="7">
        <v>1</v>
      </c>
      <c r="B2" s="8" t="s">
        <v>52</v>
      </c>
      <c r="C2" s="9" t="s">
        <v>53</v>
      </c>
      <c r="D2" s="10">
        <v>7.99</v>
      </c>
      <c r="E2" s="8" t="s">
        <v>54</v>
      </c>
      <c r="F2" s="13"/>
      <c r="G2" s="13"/>
      <c r="H2" s="13">
        <f>ROUND(D2*F2, 0)</f>
        <v>0</v>
      </c>
      <c r="I2" s="13">
        <f>ROUND(D2*G2, 0)</f>
        <v>0</v>
      </c>
      <c r="J2" s="14" t="s">
        <v>17</v>
      </c>
    </row>
    <row r="3" spans="1:12" x14ac:dyDescent="0.25">
      <c r="A3" s="7"/>
      <c r="B3" s="8"/>
      <c r="C3" s="8"/>
      <c r="D3" s="10"/>
      <c r="E3" s="8"/>
      <c r="F3" s="13"/>
      <c r="G3" s="13"/>
      <c r="H3" s="13"/>
      <c r="I3" s="13"/>
      <c r="J3" s="14"/>
    </row>
    <row r="4" spans="1:12" ht="76.5" x14ac:dyDescent="0.25">
      <c r="A4" s="7">
        <v>2</v>
      </c>
      <c r="B4" s="8" t="s">
        <v>55</v>
      </c>
      <c r="C4" s="9" t="s">
        <v>56</v>
      </c>
      <c r="D4" s="10">
        <v>799</v>
      </c>
      <c r="E4" s="8" t="s">
        <v>16</v>
      </c>
      <c r="F4" s="13"/>
      <c r="G4" s="13"/>
      <c r="H4" s="13">
        <f>ROUND(D4*F4, 0)</f>
        <v>0</v>
      </c>
      <c r="I4" s="13">
        <f>ROUND(D4*G4, 0)</f>
        <v>0</v>
      </c>
      <c r="J4" s="14" t="s">
        <v>17</v>
      </c>
    </row>
    <row r="5" spans="1:12" ht="25.5" x14ac:dyDescent="0.25">
      <c r="A5" s="7"/>
      <c r="B5" s="8"/>
      <c r="C5" s="9" t="s">
        <v>57</v>
      </c>
      <c r="D5" s="10"/>
      <c r="E5" s="8"/>
      <c r="F5" s="13"/>
      <c r="G5" s="13"/>
      <c r="H5" s="13"/>
      <c r="I5" s="13"/>
      <c r="J5" s="14"/>
    </row>
    <row r="6" spans="1:12" x14ac:dyDescent="0.25">
      <c r="A6" s="7"/>
      <c r="B6" s="8"/>
      <c r="C6" s="8"/>
      <c r="D6" s="10"/>
      <c r="E6" s="8"/>
      <c r="F6" s="13"/>
      <c r="G6" s="13"/>
      <c r="H6" s="13"/>
      <c r="I6" s="13"/>
      <c r="J6" s="14"/>
    </row>
    <row r="7" spans="1:12" x14ac:dyDescent="0.25">
      <c r="A7" s="4"/>
      <c r="B7" s="5"/>
      <c r="C7" s="5" t="s">
        <v>23</v>
      </c>
      <c r="D7" s="6"/>
      <c r="E7" s="5"/>
      <c r="F7" s="11"/>
      <c r="G7" s="11"/>
      <c r="H7" s="11"/>
      <c r="I7" s="11"/>
      <c r="J7" s="12"/>
      <c r="K7" s="11">
        <f>ROUND(SUM(H2:H6),0)</f>
        <v>0</v>
      </c>
      <c r="L7" s="11">
        <f>ROUND(SUM(I2:I6),0)</f>
        <v>0</v>
      </c>
    </row>
    <row r="9" spans="1:12" ht="51" x14ac:dyDescent="0.25">
      <c r="A9" s="7">
        <v>1</v>
      </c>
      <c r="B9" s="8" t="s">
        <v>67</v>
      </c>
      <c r="C9" s="9" t="s">
        <v>179</v>
      </c>
      <c r="D9" s="10">
        <v>196</v>
      </c>
      <c r="E9" s="8" t="s">
        <v>16</v>
      </c>
      <c r="F9" s="13"/>
      <c r="G9" s="13"/>
      <c r="H9" s="13">
        <f>ROUND(D9*F9, 0)</f>
        <v>0</v>
      </c>
      <c r="I9" s="13">
        <f>ROUND(D9*G9, 0)</f>
        <v>0</v>
      </c>
      <c r="J9" s="14" t="s">
        <v>17</v>
      </c>
    </row>
    <row r="10" spans="1:12" x14ac:dyDescent="0.25">
      <c r="A10" s="7"/>
      <c r="B10" s="8"/>
      <c r="C10" s="8"/>
      <c r="D10" s="10"/>
      <c r="E10" s="8"/>
      <c r="F10" s="13"/>
      <c r="G10" s="13"/>
      <c r="H10" s="13"/>
      <c r="I10" s="13"/>
      <c r="J10" s="14"/>
    </row>
    <row r="11" spans="1:12" s="32" customFormat="1" ht="76.5" x14ac:dyDescent="0.25">
      <c r="A11" s="27">
        <v>2</v>
      </c>
      <c r="B11" s="28" t="s">
        <v>84</v>
      </c>
      <c r="C11" s="29" t="s">
        <v>85</v>
      </c>
      <c r="D11" s="30">
        <v>196</v>
      </c>
      <c r="E11" s="28" t="s">
        <v>16</v>
      </c>
      <c r="F11" s="33"/>
      <c r="G11" s="33"/>
      <c r="H11" s="33">
        <f>ROUND(D11*F11, 0)</f>
        <v>0</v>
      </c>
      <c r="I11" s="33">
        <f>ROUND(D11*G11, 0)</f>
        <v>0</v>
      </c>
      <c r="J11" s="28" t="s">
        <v>17</v>
      </c>
      <c r="K11" s="31"/>
      <c r="L11" s="31"/>
    </row>
    <row r="12" spans="1:12" s="32" customFormat="1" x14ac:dyDescent="0.25">
      <c r="A12" s="27"/>
      <c r="B12" s="28"/>
      <c r="C12" s="29"/>
      <c r="D12" s="30"/>
      <c r="E12" s="28"/>
      <c r="F12" s="30"/>
      <c r="G12" s="30"/>
      <c r="H12" s="30"/>
      <c r="I12" s="30"/>
      <c r="J12" s="28"/>
      <c r="K12" s="31"/>
      <c r="L12" s="31"/>
    </row>
    <row r="13" spans="1:12" ht="51" x14ac:dyDescent="0.25">
      <c r="A13" s="7">
        <v>3</v>
      </c>
      <c r="B13" s="8" t="s">
        <v>68</v>
      </c>
      <c r="C13" s="9" t="s">
        <v>180</v>
      </c>
      <c r="D13" s="10">
        <v>196</v>
      </c>
      <c r="E13" s="8" t="s">
        <v>16</v>
      </c>
      <c r="F13" s="13"/>
      <c r="G13" s="13"/>
      <c r="H13" s="13">
        <f>ROUND(D13*F13, 0)</f>
        <v>0</v>
      </c>
      <c r="I13" s="13">
        <f>ROUND(D13*G13, 0)</f>
        <v>0</v>
      </c>
      <c r="J13" s="14" t="s">
        <v>17</v>
      </c>
    </row>
    <row r="14" spans="1:12" x14ac:dyDescent="0.25">
      <c r="A14" s="7"/>
      <c r="B14" s="8"/>
      <c r="C14" s="8"/>
      <c r="D14" s="10"/>
      <c r="E14" s="8"/>
      <c r="F14" s="13"/>
      <c r="G14" s="13"/>
      <c r="H14" s="13"/>
      <c r="I14" s="13"/>
      <c r="J14" s="14"/>
    </row>
    <row r="15" spans="1:12" x14ac:dyDescent="0.25">
      <c r="A15" s="4"/>
      <c r="B15" s="5"/>
      <c r="C15" s="5" t="s">
        <v>23</v>
      </c>
      <c r="D15" s="6"/>
      <c r="E15" s="5"/>
      <c r="F15" s="11"/>
      <c r="G15" s="11"/>
      <c r="H15" s="11"/>
      <c r="I15" s="11"/>
      <c r="J15" s="12"/>
      <c r="K15" s="11">
        <f>ROUND(SUM(H9:H14),0)</f>
        <v>0</v>
      </c>
      <c r="L15" s="11">
        <f>ROUND(SUM(I9:I14),0)</f>
        <v>0</v>
      </c>
    </row>
  </sheetData>
  <pageMargins left="0.7" right="0.7" top="0.75" bottom="0.75" header="0.3" footer="0.3"/>
  <pageSetup paperSize="9" scale="58" fitToHeight="0" orientation="portrait" r:id="rId1"/>
  <headerFooter>
    <oddHeader>&amp;CC.1. SZOBA FELÚJÍTÁS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11</vt:i4>
      </vt:variant>
      <vt:variant>
        <vt:lpstr>Névvel ellátott tartományok</vt:lpstr>
      </vt:variant>
      <vt:variant>
        <vt:i4>6</vt:i4>
      </vt:variant>
    </vt:vector>
  </HeadingPairs>
  <TitlesOfParts>
    <vt:vector size="17" baseType="lpstr">
      <vt:lpstr>Záradék</vt:lpstr>
      <vt:lpstr>Összesítés</vt:lpstr>
      <vt:lpstr>A.1. Hőellátás</vt:lpstr>
      <vt:lpstr>A.2. Egyéb gépészeti költségek</vt:lpstr>
      <vt:lpstr>A.3. Gépészet Kőműves</vt:lpstr>
      <vt:lpstr>A.4. Gépészet gipszkarton</vt:lpstr>
      <vt:lpstr>B.1. Fürdőszoba</vt:lpstr>
      <vt:lpstr>B.2. Fürdőszoba kiegészítők</vt:lpstr>
      <vt:lpstr>C.1. Szoba felújítás</vt:lpstr>
      <vt:lpstr>D.1. Nyílászárócsere</vt:lpstr>
      <vt:lpstr>E. Kültéri munkák</vt:lpstr>
      <vt:lpstr>Nyomtatási_cím</vt:lpstr>
      <vt:lpstr>'A.1. Hőellátás'!Nyomtatási_terület</vt:lpstr>
      <vt:lpstr>'B.1. Fürdőszoba'!Nyomtatási_terület</vt:lpstr>
      <vt:lpstr>'B.2. Fürdőszoba kiegészítők'!Nyomtatási_terület</vt:lpstr>
      <vt:lpstr>'D.1. Nyílászárócsere'!Nyomtatási_terület</vt:lpstr>
      <vt:lpstr>Záradék!Nyomtatási_terület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Kalivoda Árpád</dc:creator>
  <cp:lastModifiedBy>Kalivoda Árpád</cp:lastModifiedBy>
  <cp:lastPrinted>2018-05-07T17:22:20Z</cp:lastPrinted>
  <dcterms:created xsi:type="dcterms:W3CDTF">2017-06-26T09:29:31Z</dcterms:created>
  <dcterms:modified xsi:type="dcterms:W3CDTF">2018-05-07T17:22:44Z</dcterms:modified>
</cp:coreProperties>
</file>